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8642\Desktop\VZ Průseky IV\Finální přílohy\FINAL\"/>
    </mc:Choice>
  </mc:AlternateContent>
  <xr:revisionPtr revIDLastSave="0" documentId="13_ncr:1_{EDA93CB2-F7D1-493B-9E67-82CD464560CC}" xr6:coauthVersionLast="47" xr6:coauthVersionMax="47" xr10:uidLastSave="{00000000-0000-0000-0000-000000000000}"/>
  <bookViews>
    <workbookView xWindow="28680" yWindow="1140" windowWidth="29040" windowHeight="15840" activeTab="3" xr2:uid="{00000000-000D-0000-FFFF-FFFF00000000}"/>
  </bookViews>
  <sheets>
    <sheet name="Výkaz dl. údržby NN" sheetId="3" r:id="rId1"/>
    <sheet name="Výkaz Operativní potřeby" sheetId="4" r:id="rId2"/>
    <sheet name="Výkaz Mimo OP" sheetId="5" r:id="rId3"/>
    <sheet name="Biodiverzita úseků VVN" sheetId="6" r:id="rId4"/>
  </sheets>
  <definedNames>
    <definedName name="_xlnm.Print_Area" localSheetId="3">'Biodiverzita úseků VVN'!$A$1:$F$30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6" l="1"/>
  <c r="E24" i="6" s="1"/>
  <c r="D23" i="6"/>
  <c r="E23" i="6" s="1"/>
  <c r="D22" i="6"/>
  <c r="E22" i="6" s="1"/>
  <c r="D21" i="6"/>
  <c r="E21" i="6" s="1"/>
  <c r="D20" i="6"/>
  <c r="E20" i="6" s="1"/>
  <c r="D19" i="6"/>
  <c r="E19" i="6" s="1"/>
  <c r="F7" i="6" s="1"/>
  <c r="D18" i="6"/>
  <c r="E18" i="6" s="1"/>
  <c r="F6" i="6" s="1"/>
  <c r="D6" i="6"/>
  <c r="D7" i="6"/>
  <c r="G14" i="5"/>
  <c r="G13" i="5"/>
  <c r="G12" i="5"/>
  <c r="G11" i="5"/>
  <c r="G10" i="5"/>
  <c r="G9" i="5"/>
  <c r="G8" i="5"/>
  <c r="G7" i="5"/>
  <c r="G6" i="5"/>
  <c r="G19" i="4"/>
  <c r="G20" i="4"/>
  <c r="G21" i="4"/>
  <c r="G22" i="4"/>
  <c r="G23" i="4"/>
  <c r="G15" i="5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25" i="3"/>
  <c r="G8" i="3"/>
  <c r="G7" i="3"/>
  <c r="G6" i="3"/>
  <c r="G8" i="4"/>
  <c r="G12" i="4"/>
  <c r="G16" i="4"/>
  <c r="G25" i="4"/>
  <c r="G28" i="4"/>
  <c r="G29" i="4"/>
  <c r="G27" i="4"/>
  <c r="G26" i="4"/>
  <c r="G24" i="4"/>
  <c r="G18" i="4"/>
  <c r="G17" i="4"/>
  <c r="G15" i="4"/>
  <c r="G14" i="4"/>
  <c r="G13" i="4"/>
  <c r="G11" i="4"/>
  <c r="G10" i="4"/>
  <c r="G9" i="4"/>
  <c r="G7" i="4"/>
  <c r="G6" i="4"/>
  <c r="G30" i="4"/>
  <c r="F8" i="6" l="1"/>
  <c r="F9" i="6" s="1"/>
  <c r="D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Adamík, Drahoslav</author>
  </authors>
  <commentList>
    <comment ref="D13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Lze vložit pouze hodnoty 0, 7, 14, 21 dle pravidla:
</t>
        </r>
        <r>
          <rPr>
            <sz val="9"/>
            <color indexed="81"/>
            <rFont val="Tahoma"/>
            <family val="2"/>
            <charset val="238"/>
          </rPr>
          <t>Počet dní</t>
        </r>
        <r>
          <rPr>
            <b/>
            <sz val="9"/>
            <color indexed="81"/>
            <rFont val="Tahoma"/>
            <family val="2"/>
            <charset val="238"/>
          </rPr>
          <t xml:space="preserve"> 0 = Příprava plochy </t>
        </r>
        <r>
          <rPr>
            <sz val="9"/>
            <color indexed="81"/>
            <rFont val="Tahoma"/>
            <family val="2"/>
            <charset val="238"/>
          </rPr>
          <t xml:space="preserve"> + frézování 31 m širokého pásu
Počet minut</t>
        </r>
        <r>
          <rPr>
            <b/>
            <sz val="9"/>
            <color indexed="81"/>
            <rFont val="Tahoma"/>
            <family val="2"/>
            <charset val="238"/>
          </rPr>
          <t xml:space="preserve"> 7 = Údržba vzrostlého porostu v době &gt;730 &lt;1460 dní</t>
        </r>
        <r>
          <rPr>
            <sz val="9"/>
            <color indexed="81"/>
            <rFont val="Tahoma"/>
            <family val="2"/>
            <charset val="238"/>
          </rPr>
          <t xml:space="preserve"> od založení pásu pro biodiverzitu
Počet minut </t>
        </r>
        <r>
          <rPr>
            <b/>
            <sz val="9"/>
            <color indexed="81"/>
            <rFont val="Tahoma"/>
            <family val="2"/>
            <charset val="238"/>
          </rPr>
          <t>14 = Údržba vzrostlého porostu v době &gt;1460 &lt;2190 dní</t>
        </r>
        <r>
          <rPr>
            <sz val="9"/>
            <color indexed="81"/>
            <rFont val="Tahoma"/>
            <family val="2"/>
            <charset val="238"/>
          </rPr>
          <t xml:space="preserve"> od založení pásu pro biodiverzituu
Počet minut </t>
        </r>
        <r>
          <rPr>
            <b/>
            <sz val="9"/>
            <color indexed="81"/>
            <rFont val="Tahoma"/>
            <family val="2"/>
            <charset val="238"/>
          </rPr>
          <t>21 = Údržba vzrostlého porostu v době &gt;2190 dn</t>
        </r>
        <r>
          <rPr>
            <sz val="9"/>
            <color indexed="81"/>
            <rFont val="Tahoma"/>
            <family val="2"/>
            <charset val="238"/>
          </rPr>
          <t xml:space="preserve">í od založení pásu pro biodiverzituu
</t>
        </r>
      </text>
    </comment>
    <comment ref="B18" authorId="0" shapeId="0" xr:uid="{00000000-0006-0000-0300-000002000000}">
      <text>
        <r>
          <rPr>
            <b/>
            <sz val="9"/>
            <color indexed="81"/>
            <rFont val="Tahoma"/>
            <family val="2"/>
            <charset val="238"/>
          </rPr>
          <t>Adamík, Drahoslav:</t>
        </r>
        <r>
          <rPr>
            <sz val="9"/>
            <color indexed="81"/>
            <rFont val="Tahoma"/>
            <family val="2"/>
            <charset val="238"/>
          </rPr>
          <t xml:space="preserve">
31 m široký pás (OP 12 m + 12 m + rozpětí vodičů cca 7 m)</t>
        </r>
      </text>
    </comment>
  </commentList>
</comments>
</file>

<file path=xl/sharedStrings.xml><?xml version="1.0" encoding="utf-8"?>
<sst xmlns="http://schemas.openxmlformats.org/spreadsheetml/2006/main" count="201" uniqueCount="103">
  <si>
    <t>Jednotka</t>
  </si>
  <si>
    <t>Cena celkem za jednotku</t>
  </si>
  <si>
    <t xml:space="preserve">Jednotková cena </t>
  </si>
  <si>
    <t>kus</t>
  </si>
  <si>
    <t>7. Lokální údržba podpěrných bodů a kabelových skříní</t>
  </si>
  <si>
    <t>8. Odstranění popínavé rostliny z podběrného bodu</t>
  </si>
  <si>
    <t>9. Smýcení porostu do 15 cm, jeho úklid na kopice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</si>
  <si>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</si>
  <si>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10. Smýcení porostu do 15 cm, jeho likvidace štěpkovačem</t>
  </si>
  <si>
    <t>11. Kácení stromu 15 - 30 cm a likvidace větví na kopice</t>
  </si>
  <si>
    <t>12. Kácení stromu 30 - 50 cm a likvidace větví na kopice</t>
  </si>
  <si>
    <t>13. Kácení stromu nad 50 cm likvidace větví na kopice</t>
  </si>
  <si>
    <t>14. Kácení stromu 15 - 30 cm a likvidace větví štěpkovačem</t>
  </si>
  <si>
    <t>15. Kácení stromu 30 - 50 cm a likvidace větví štěpkovačem</t>
  </si>
  <si>
    <t>16. Kácení stromu nad 50 cm likvidace větví štěpkovačem</t>
  </si>
  <si>
    <t>17. Lokální chemické ošetření rostlin</t>
  </si>
  <si>
    <t>hod.</t>
  </si>
  <si>
    <t>18. Rozřezání kmene stromu o průměru nad 30 cm na polena délky cca 1 m</t>
  </si>
  <si>
    <t>19. Údržba ostatních ploch včetně likvidace odpadu</t>
  </si>
  <si>
    <t>Množství</t>
  </si>
  <si>
    <t>1. Odborný ořez porostu pracovníkem ze země vč. štěpkování</t>
  </si>
  <si>
    <t>2. Odborný ořez porostu pracovníkem ze země vč. ponechání klestu na kopici</t>
  </si>
  <si>
    <t>3. Odborný ořez porostu pracovníkem z plošiny vč. štěpkování</t>
  </si>
  <si>
    <t>4. Odborný ořez porostu pracovníkem z plošiny vč. ponechání klestu na kopici</t>
  </si>
  <si>
    <t>5. Odborný ořez porostu stromolezcem vč. štěpkování</t>
  </si>
  <si>
    <t>6. Odborný ořez porostu stromolezcem vč. ponechání klestu na kopici</t>
  </si>
  <si>
    <t>CENA CELKOVÁ:</t>
  </si>
  <si>
    <t>9. Smýcení porostu pomocí strojní frézy</t>
  </si>
  <si>
    <t>10. Smýcení porostu do 15 cm, dřevní hmoty ponechány na místě</t>
  </si>
  <si>
    <t>11. Smýcení porostu do 15 cm, jeho úklid na kopice</t>
  </si>
  <si>
    <t>12. Smýcení porostu do 15 cm, jeho likvidace štěpkovačem</t>
  </si>
  <si>
    <t xml:space="preserve">13. Kácení stromu 15 - 30 cm bez odvětvení  </t>
  </si>
  <si>
    <t xml:space="preserve">14. Kácení stromu 30 - 50 cm bez odvětvení  </t>
  </si>
  <si>
    <t xml:space="preserve">15. Kácení stromu nad 50 cm bez odvětvení  </t>
  </si>
  <si>
    <t>16. Kácení stromu 15 - 30 cm a likvidace větví na kopice</t>
  </si>
  <si>
    <t>17. Kácení stromu 30 - 50 cm a likvidace větví na kopice</t>
  </si>
  <si>
    <t>18. Kácení stromu nad 50 cm likvidace větví na kopice</t>
  </si>
  <si>
    <t>19. Kácení stromu 15 - 30 cm a likvidace větví štěpkovačem</t>
  </si>
  <si>
    <t>20. Kácení stromu 30 - 50 cm a likvidace větví štěpkovačem</t>
  </si>
  <si>
    <t>21. Kácení stromu nad 50 cm likvidace větví štěpkovačem</t>
  </si>
  <si>
    <t>22. Údržba ostatních ploch včetně likvidace odpadu</t>
  </si>
  <si>
    <t>23. Lokální chemické ošetření rostlin</t>
  </si>
  <si>
    <t>24. Rozřezání kmene stromu o průměru nad 30 cm na polena délky cca 1 m</t>
  </si>
  <si>
    <t>m2</t>
  </si>
  <si>
    <t xml:space="preserve">1. Kácení stromu 30 - 50 cm bez odvětvení  </t>
  </si>
  <si>
    <t xml:space="preserve">2. Kácení stromu nad 50 cm bez odvětvení  </t>
  </si>
  <si>
    <t>3. Kácení stromu 30 - 50 cm a likvidace větví na kopice</t>
  </si>
  <si>
    <t>4. Kácení stromu nad 50 cm likvidace větví na kopice</t>
  </si>
  <si>
    <t>5. Kácení stromu 30 - 50 cm a likvidace větví štěpkovačem</t>
  </si>
  <si>
    <t>6. Kácení stromu nad 50 cm likvidace větví štěpkovačem</t>
  </si>
  <si>
    <t>7. Rozřezání kmene stromu o průměru nad 30 cm na polena délky cca 1 m</t>
  </si>
  <si>
    <t>8. Použití hodinová sazba pilaře - vyjímečné situace</t>
  </si>
  <si>
    <t>9. Hodinová sazba pomocníka - vyjímečné situace</t>
  </si>
  <si>
    <t>Činnosti při realizaci plánovaného oklešťování a kácení stromoví pro operativní potřebu Objednatele</t>
  </si>
  <si>
    <t>Činnosti při realizaci plánovaného oklešťování a kácení stromoví mimo OP</t>
  </si>
  <si>
    <t>Příloha č. 13 E: Excel pro výpočet ceny skutečně provedených prací</t>
  </si>
  <si>
    <t>PŘEDÁVACÍ PROTOKOL SKUTEČNĚ PROVEDENÝCH PRACÍ:  Akce: ………………………………………</t>
  </si>
  <si>
    <t>Činnosti při realizaci oklešťování a kácení stromoví podél NN</t>
  </si>
  <si>
    <t>Datum:</t>
  </si>
  <si>
    <t>Předal:</t>
  </si>
  <si>
    <t>Převzal:</t>
  </si>
  <si>
    <t>….......................................................</t>
  </si>
  <si>
    <t>Vždy je třeba uplatnit odpovídající list excelu dle druhu odvedené činosti (provedení dlouhodobé údržby NN, provedení kácení a oklešťování pro operativní potřeby, provedení kácení a oklešťování mimo OP, Biodiverzita úseků VVN )</t>
  </si>
  <si>
    <t>Vždy je třeba uplatnit odpovídající list excelu dle druhu odvedené činosti (provedení dlouhodobé údržby NN, provedení kácení a oklešťování pro operativní potřeby, provedení kácení a oklešťování mimo OP, Biodiverzita úseků VVN)</t>
  </si>
  <si>
    <t>Činnosti při realizaci Biodiverzity vybraných úseků VVN</t>
  </si>
  <si>
    <t>Jednotková cena Zhotovitele</t>
  </si>
  <si>
    <t>1. Příprava ploch = administrativní činnost + příprava plochy + frézování</t>
  </si>
  <si>
    <r>
      <t>m</t>
    </r>
    <r>
      <rPr>
        <vertAlign val="superscript"/>
        <sz val="10"/>
        <color indexed="8"/>
        <rFont val="Arial"/>
        <family val="2"/>
        <charset val="238"/>
      </rPr>
      <t>2</t>
    </r>
  </si>
  <si>
    <t>2. Údržba 6 m širokého pojízdného pruhu</t>
  </si>
  <si>
    <r>
      <t xml:space="preserve"> m</t>
    </r>
    <r>
      <rPr>
        <vertAlign val="superscript"/>
        <sz val="10"/>
        <color indexed="8"/>
        <rFont val="Arial"/>
        <family val="2"/>
        <charset val="238"/>
      </rPr>
      <t>2</t>
    </r>
  </si>
  <si>
    <t>3. Odstraňování náletových dřevin z keřovitých porostů</t>
  </si>
  <si>
    <t>hod</t>
  </si>
  <si>
    <t>Zadání vstupních parametrů pro výpočet nabídkové ceny</t>
  </si>
  <si>
    <t>Počet / Délka</t>
  </si>
  <si>
    <t>Datum zřízení úseku pro biodiverzitu:</t>
  </si>
  <si>
    <t>00.00.0000</t>
  </si>
  <si>
    <t>Kalkulace ceny za výkony</t>
  </si>
  <si>
    <t>Uplatnění rozpočtované činnosti  (ANO - NE)</t>
  </si>
  <si>
    <t>Příprava plochy  + frézování 31 m širokého pásu</t>
  </si>
  <si>
    <t>Údržba 6 m širokého pojízdného pruhu</t>
  </si>
  <si>
    <t>&gt;730</t>
  </si>
  <si>
    <t>Odstraňování náletových dřevin z keřovitých porostů (náročnost 7 min k pruhu o délce 1 m)</t>
  </si>
  <si>
    <t>&gt;1460</t>
  </si>
  <si>
    <t>Odstraňování náletových dřevin z keřovitých porostů (náročnost 14 min k pruhu o délce 1 m)</t>
  </si>
  <si>
    <t>&gt;2190</t>
  </si>
  <si>
    <t>Odstraňování náletových dřevin z keřovitých porostů (náročnost 21 min k pruhu o délce 1 m)</t>
  </si>
  <si>
    <t>Pozn. Zhotovitel vyplňuje pouze žlutě vybarvené buňky postupně od shora dolů</t>
  </si>
  <si>
    <t>Datum:    …......................................................................</t>
  </si>
  <si>
    <t>Předal: ….........................................................................</t>
  </si>
  <si>
    <t>Převzal: ….......................................................................</t>
  </si>
  <si>
    <t>PŘEDÁVACÍ PROTOKOL SKUTEČNĚ PROVEDENÝCH PRACÍ:  Akce: …………………………………………................................</t>
  </si>
  <si>
    <t>Cena celkem za jednotky</t>
  </si>
  <si>
    <t>m</t>
  </si>
  <si>
    <t>min</t>
  </si>
  <si>
    <t>dny</t>
  </si>
  <si>
    <t>dd.mm.rrrr</t>
  </si>
  <si>
    <t xml:space="preserve">Interval dnů pro výběr činnosti od založení biodiverzity:  </t>
  </si>
  <si>
    <t>Délka údržby 6 m širokého pojízdného pruhu</t>
  </si>
  <si>
    <t>Délka 31 m širokého úseku odstraňování náletových dřevin z keřovitých porostů</t>
  </si>
  <si>
    <r>
      <t xml:space="preserve">Délka 31 m širokého úseku </t>
    </r>
    <r>
      <rPr>
        <sz val="10"/>
        <color indexed="8"/>
        <rFont val="Arial"/>
        <family val="2"/>
        <charset val="238"/>
      </rPr>
      <t>při prvotní přípravě plochy pro založení biodiverzity vč. frézování</t>
    </r>
  </si>
  <si>
    <t xml:space="preserve">Pracnost údržby 1 metru délky pruhu o šířce 31 m pro biodiverzitu </t>
  </si>
  <si>
    <t>Kalkulovaná cena za položku</t>
  </si>
  <si>
    <t>Počet dnů od založení biodiverzity ke dni zadání realizace prací Objednatelem: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</si>
</sst>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"/>
    <numFmt numFmtId="166" formatCode="#,##0.00\ &quot;Kč&quot;"/>
    <numFmt numFmtId="167" formatCode="_-* #,##0\ _K_č_-;\-* #,##0\ _K_č_-;_-* &quot;-&quot;??\ _K_č_-;_-@_-"/>
  </numFmts>
  <fonts count="23" x14ac:knownFonts="1"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sz val="10"/>
      <color rgb="FFC00000"/>
      <name val="Arial"/>
      <family val="2"/>
      <charset val="238"/>
    </font>
    <font>
      <i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4" tint="-0.249977111117893"/>
      <name val="Arial"/>
      <family val="2"/>
      <charset val="238"/>
    </font>
    <font>
      <b/>
      <sz val="10"/>
      <color theme="1"/>
      <name val="Arial Black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horizontal="right"/>
    </xf>
    <xf numFmtId="0" fontId="12" fillId="0" borderId="0" xfId="0" applyFont="1" applyAlignment="1">
      <alignment horizontal="left" vertical="center"/>
    </xf>
    <xf numFmtId="166" fontId="5" fillId="2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7" fontId="13" fillId="0" borderId="2" xfId="1" applyNumberFormat="1" applyFont="1" applyBorder="1" applyAlignment="1">
      <alignment vertical="center" wrapText="1"/>
    </xf>
    <xf numFmtId="2" fontId="2" fillId="0" borderId="2" xfId="2" applyNumberFormat="1" applyFont="1" applyFill="1" applyBorder="1" applyAlignment="1" applyProtection="1">
      <alignment horizontal="center" vertical="center"/>
      <protection locked="0"/>
    </xf>
    <xf numFmtId="167" fontId="13" fillId="0" borderId="3" xfId="1" applyNumberFormat="1" applyFont="1" applyBorder="1" applyAlignment="1">
      <alignment vertical="center" wrapText="1"/>
    </xf>
    <xf numFmtId="2" fontId="2" fillId="0" borderId="3" xfId="2" applyNumberFormat="1" applyFont="1" applyFill="1" applyBorder="1" applyAlignment="1" applyProtection="1">
      <alignment horizontal="center" vertical="center"/>
      <protection locked="0"/>
    </xf>
    <xf numFmtId="166" fontId="5" fillId="2" borderId="4" xfId="0" applyNumberFormat="1" applyFont="1" applyFill="1" applyBorder="1" applyAlignment="1">
      <alignment horizontal="center" vertical="center"/>
    </xf>
    <xf numFmtId="167" fontId="13" fillId="0" borderId="5" xfId="1" applyNumberFormat="1" applyFont="1" applyBorder="1" applyAlignment="1">
      <alignment vertical="center" wrapText="1"/>
    </xf>
    <xf numFmtId="2" fontId="2" fillId="0" borderId="5" xfId="2" applyNumberFormat="1" applyFont="1" applyFill="1" applyBorder="1" applyAlignment="1" applyProtection="1">
      <alignment horizontal="center" vertical="center"/>
      <protection locked="0"/>
    </xf>
    <xf numFmtId="166" fontId="5" fillId="2" borderId="6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4" fillId="3" borderId="9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66" fontId="10" fillId="0" borderId="1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5" xfId="0" applyFont="1" applyBorder="1" applyAlignment="1">
      <alignment horizontal="left" vertical="center" wrapText="1" inden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0" borderId="16" xfId="0" applyFont="1" applyBorder="1" applyAlignment="1">
      <alignment horizontal="left" vertical="center" wrapText="1" indent="1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4" borderId="1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3" fontId="13" fillId="0" borderId="18" xfId="0" applyNumberFormat="1" applyFont="1" applyBorder="1" applyAlignment="1">
      <alignment horizontal="center" vertical="center" wrapText="1"/>
    </xf>
    <xf numFmtId="2" fontId="2" fillId="5" borderId="19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 vertical="center" wrapText="1"/>
    </xf>
    <xf numFmtId="2" fontId="2" fillId="5" borderId="1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2" fontId="2" fillId="5" borderId="4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5" fillId="6" borderId="21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14" fontId="15" fillId="5" borderId="19" xfId="0" applyNumberFormat="1" applyFont="1" applyFill="1" applyBorder="1" applyAlignment="1" applyProtection="1">
      <alignment horizontal="center" vertical="center"/>
      <protection locked="0"/>
    </xf>
    <xf numFmtId="1" fontId="9" fillId="0" borderId="0" xfId="0" applyNumberFormat="1" applyFont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14" fontId="2" fillId="0" borderId="15" xfId="0" applyNumberFormat="1" applyFont="1" applyBorder="1" applyAlignment="1">
      <alignment horizontal="left" vertical="center"/>
    </xf>
    <xf numFmtId="3" fontId="9" fillId="0" borderId="0" xfId="0" applyNumberFormat="1" applyFont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3" fontId="16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6" fillId="0" borderId="24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7" fillId="7" borderId="20" xfId="0" applyFont="1" applyFill="1" applyBorder="1" applyAlignment="1">
      <alignment vertical="center" wrapText="1"/>
    </xf>
    <xf numFmtId="0" fontId="18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5" fillId="4" borderId="8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166" fontId="5" fillId="2" borderId="26" xfId="0" applyNumberFormat="1" applyFont="1" applyFill="1" applyBorder="1" applyAlignment="1">
      <alignment horizontal="center" vertical="center"/>
    </xf>
    <xf numFmtId="166" fontId="20" fillId="0" borderId="13" xfId="0" applyNumberFormat="1" applyFont="1" applyBorder="1" applyAlignment="1">
      <alignment horizontal="center" vertical="center"/>
    </xf>
    <xf numFmtId="0" fontId="10" fillId="0" borderId="0" xfId="0" applyFont="1" applyAlignment="1" applyProtection="1">
      <alignment horizontal="left"/>
      <protection locked="0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10" fillId="6" borderId="8" xfId="0" applyNumberFormat="1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4" fontId="10" fillId="6" borderId="7" xfId="0" applyNumberFormat="1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3" fontId="2" fillId="5" borderId="1" xfId="0" applyNumberFormat="1" applyFont="1" applyFill="1" applyBorder="1" applyAlignment="1" applyProtection="1">
      <alignment horizontal="center" vertical="center"/>
      <protection locked="0"/>
    </xf>
    <xf numFmtId="3" fontId="2" fillId="5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Alignment="1">
      <alignment horizontal="left" vertical="center" wrapText="1" indent="1"/>
    </xf>
    <xf numFmtId="0" fontId="0" fillId="0" borderId="28" xfId="0" applyBorder="1" applyAlignment="1">
      <alignment horizontal="left" vertical="center" wrapText="1" indent="1"/>
    </xf>
    <xf numFmtId="0" fontId="2" fillId="0" borderId="15" xfId="0" applyFont="1" applyBorder="1" applyAlignment="1">
      <alignment horizontal="left" vertical="center" wrapText="1" indent="1"/>
    </xf>
    <xf numFmtId="0" fontId="0" fillId="0" borderId="29" xfId="0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/>
    <xf numFmtId="0" fontId="0" fillId="0" borderId="0" xfId="0" applyAlignment="1"/>
    <xf numFmtId="0" fontId="4" fillId="4" borderId="17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 indent="1"/>
    </xf>
    <xf numFmtId="0" fontId="0" fillId="0" borderId="31" xfId="0" applyBorder="1" applyAlignment="1">
      <alignment horizontal="left" vertical="center" wrapText="1" indent="1"/>
    </xf>
    <xf numFmtId="0" fontId="1" fillId="0" borderId="14" xfId="0" applyFont="1" applyBorder="1" applyAlignment="1">
      <alignment horizontal="left" vertical="center" wrapText="1" indent="1"/>
    </xf>
    <xf numFmtId="0" fontId="1" fillId="0" borderId="16" xfId="0" applyFont="1" applyBorder="1" applyAlignment="1">
      <alignment horizontal="left" vertical="center" wrapText="1" indent="1"/>
    </xf>
    <xf numFmtId="0" fontId="1" fillId="0" borderId="15" xfId="0" applyFont="1" applyBorder="1" applyAlignment="1">
      <alignment horizontal="left" vertical="center" wrapText="1" indent="1"/>
    </xf>
    <xf numFmtId="0" fontId="22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3" fontId="21" fillId="5" borderId="6" xfId="0" applyNumberFormat="1" applyFont="1" applyFill="1" applyBorder="1" applyAlignment="1" applyProtection="1">
      <alignment horizontal="center" vertical="center"/>
      <protection locked="0"/>
    </xf>
    <xf numFmtId="14" fontId="2" fillId="0" borderId="32" xfId="0" applyNumberFormat="1" applyFont="1" applyBorder="1" applyAlignment="1">
      <alignment horizontal="left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3" fontId="15" fillId="5" borderId="4" xfId="0" applyNumberFormat="1" applyFont="1" applyFill="1" applyBorder="1" applyAlignment="1" applyProtection="1">
      <alignment horizontal="center" vertical="center"/>
      <protection locked="0"/>
    </xf>
  </cellXfs>
  <cellStyles count="3">
    <cellStyle name="Čárka" xfId="1" builtinId="3"/>
    <cellStyle name="Měna 2" xfId="2" xr:uid="{00000000-0005-0000-0000-000001000000}"/>
    <cellStyle name="Normální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8"/>
  <sheetViews>
    <sheetView topLeftCell="A7" zoomScale="90" zoomScaleNormal="90" workbookViewId="0">
      <selection activeCell="J22" sqref="J22"/>
    </sheetView>
  </sheetViews>
  <sheetFormatPr defaultRowHeight="30" customHeight="1" x14ac:dyDescent="0.2"/>
  <cols>
    <col min="1" max="1" width="1.42578125" customWidth="1"/>
    <col min="2" max="2" width="49.28515625" customWidth="1"/>
    <col min="3" max="3" width="18.7109375" customWidth="1"/>
    <col min="4" max="4" width="9.140625" customWidth="1"/>
    <col min="5" max="7" width="11.7109375" customWidth="1"/>
  </cols>
  <sheetData>
    <row r="1" spans="2:7" s="29" customFormat="1" ht="49.9" customHeight="1" x14ac:dyDescent="0.2">
      <c r="B1" s="28" t="s">
        <v>55</v>
      </c>
      <c r="C1" s="3"/>
    </row>
    <row r="2" spans="2:7" ht="39.6" customHeight="1" x14ac:dyDescent="0.2">
      <c r="B2" s="89" t="s">
        <v>63</v>
      </c>
      <c r="C2" s="90"/>
      <c r="D2" s="90"/>
      <c r="E2" s="90"/>
      <c r="F2" s="90"/>
    </row>
    <row r="3" spans="2:7" ht="30" customHeight="1" x14ac:dyDescent="0.3">
      <c r="B3" s="91" t="s">
        <v>56</v>
      </c>
      <c r="C3" s="92"/>
      <c r="D3" s="92"/>
      <c r="E3" s="92"/>
      <c r="F3" s="92"/>
      <c r="G3" s="92"/>
    </row>
    <row r="4" spans="2:7" ht="9.6" customHeight="1" thickBot="1" x14ac:dyDescent="0.25">
      <c r="C4" s="1"/>
      <c r="D4" s="1"/>
      <c r="E4" s="1"/>
      <c r="F4" s="2"/>
    </row>
    <row r="5" spans="2:7" ht="40.9" customHeight="1" thickBot="1" x14ac:dyDescent="0.25">
      <c r="B5" s="93" t="s">
        <v>57</v>
      </c>
      <c r="C5" s="94"/>
      <c r="D5" s="18" t="s">
        <v>0</v>
      </c>
      <c r="E5" s="14" t="s">
        <v>19</v>
      </c>
      <c r="F5" s="14" t="s">
        <v>2</v>
      </c>
      <c r="G5" s="15" t="s">
        <v>1</v>
      </c>
    </row>
    <row r="6" spans="2:7" ht="30" customHeight="1" x14ac:dyDescent="0.2">
      <c r="B6" s="95" t="s">
        <v>20</v>
      </c>
      <c r="C6" s="96"/>
      <c r="D6" s="19" t="s">
        <v>3</v>
      </c>
      <c r="E6" s="11"/>
      <c r="F6" s="12"/>
      <c r="G6" s="13">
        <f>F6*E6</f>
        <v>0</v>
      </c>
    </row>
    <row r="7" spans="2:7" ht="30" customHeight="1" x14ac:dyDescent="0.2">
      <c r="B7" s="84" t="s">
        <v>21</v>
      </c>
      <c r="C7" s="85"/>
      <c r="D7" s="20" t="s">
        <v>3</v>
      </c>
      <c r="E7" s="6"/>
      <c r="F7" s="7"/>
      <c r="G7" s="4">
        <f t="shared" ref="G7:G23" si="0">F7*E7</f>
        <v>0</v>
      </c>
    </row>
    <row r="8" spans="2:7" ht="30" customHeight="1" x14ac:dyDescent="0.2">
      <c r="B8" s="84" t="s">
        <v>22</v>
      </c>
      <c r="C8" s="85"/>
      <c r="D8" s="20" t="s">
        <v>3</v>
      </c>
      <c r="E8" s="6"/>
      <c r="F8" s="7"/>
      <c r="G8" s="4">
        <f t="shared" si="0"/>
        <v>0</v>
      </c>
    </row>
    <row r="9" spans="2:7" ht="30" customHeight="1" x14ac:dyDescent="0.2">
      <c r="B9" s="84" t="s">
        <v>23</v>
      </c>
      <c r="C9" s="85"/>
      <c r="D9" s="20" t="s">
        <v>3</v>
      </c>
      <c r="E9" s="6"/>
      <c r="F9" s="7"/>
      <c r="G9" s="4">
        <f t="shared" si="0"/>
        <v>0</v>
      </c>
    </row>
    <row r="10" spans="2:7" ht="30" customHeight="1" x14ac:dyDescent="0.2">
      <c r="B10" s="84" t="s">
        <v>24</v>
      </c>
      <c r="C10" s="85"/>
      <c r="D10" s="20" t="s">
        <v>3</v>
      </c>
      <c r="E10" s="6"/>
      <c r="F10" s="7"/>
      <c r="G10" s="4">
        <f t="shared" si="0"/>
        <v>0</v>
      </c>
    </row>
    <row r="11" spans="2:7" ht="30" customHeight="1" x14ac:dyDescent="0.2">
      <c r="B11" s="84" t="s">
        <v>25</v>
      </c>
      <c r="C11" s="85"/>
      <c r="D11" s="20" t="s">
        <v>3</v>
      </c>
      <c r="E11" s="6"/>
      <c r="F11" s="7"/>
      <c r="G11" s="4">
        <f t="shared" si="0"/>
        <v>0</v>
      </c>
    </row>
    <row r="12" spans="2:7" ht="30" customHeight="1" x14ac:dyDescent="0.2">
      <c r="B12" s="84" t="s">
        <v>4</v>
      </c>
      <c r="C12" s="85"/>
      <c r="D12" s="20" t="s">
        <v>3</v>
      </c>
      <c r="E12" s="6"/>
      <c r="F12" s="7"/>
      <c r="G12" s="5">
        <f t="shared" si="0"/>
        <v>0</v>
      </c>
    </row>
    <row r="13" spans="2:7" ht="30" customHeight="1" x14ac:dyDescent="0.2">
      <c r="B13" s="84" t="s">
        <v>5</v>
      </c>
      <c r="C13" s="85"/>
      <c r="D13" s="20" t="s">
        <v>3</v>
      </c>
      <c r="E13" s="6"/>
      <c r="F13" s="7"/>
      <c r="G13" s="5">
        <f t="shared" si="0"/>
        <v>0</v>
      </c>
    </row>
    <row r="14" spans="2:7" ht="30" customHeight="1" x14ac:dyDescent="0.2">
      <c r="B14" s="84" t="s">
        <v>6</v>
      </c>
      <c r="C14" s="85"/>
      <c r="D14" s="20" t="s">
        <v>7</v>
      </c>
      <c r="E14" s="6"/>
      <c r="F14" s="7"/>
      <c r="G14" s="4">
        <f t="shared" si="0"/>
        <v>0</v>
      </c>
    </row>
    <row r="15" spans="2:7" ht="30" customHeight="1" x14ac:dyDescent="0.2">
      <c r="B15" s="84" t="s">
        <v>8</v>
      </c>
      <c r="C15" s="85"/>
      <c r="D15" s="20" t="s">
        <v>7</v>
      </c>
      <c r="E15" s="6"/>
      <c r="F15" s="7"/>
      <c r="G15" s="4">
        <f t="shared" si="0"/>
        <v>0</v>
      </c>
    </row>
    <row r="16" spans="2:7" ht="30" customHeight="1" x14ac:dyDescent="0.2">
      <c r="B16" s="84" t="s">
        <v>9</v>
      </c>
      <c r="C16" s="85"/>
      <c r="D16" s="20" t="s">
        <v>3</v>
      </c>
      <c r="E16" s="6"/>
      <c r="F16" s="7"/>
      <c r="G16" s="4">
        <f t="shared" si="0"/>
        <v>0</v>
      </c>
    </row>
    <row r="17" spans="2:7" ht="30" customHeight="1" x14ac:dyDescent="0.2">
      <c r="B17" s="84" t="s">
        <v>10</v>
      </c>
      <c r="C17" s="85"/>
      <c r="D17" s="20" t="s">
        <v>3</v>
      </c>
      <c r="E17" s="6"/>
      <c r="F17" s="7"/>
      <c r="G17" s="4">
        <f t="shared" si="0"/>
        <v>0</v>
      </c>
    </row>
    <row r="18" spans="2:7" ht="30" customHeight="1" x14ac:dyDescent="0.2">
      <c r="B18" s="84" t="s">
        <v>11</v>
      </c>
      <c r="C18" s="85"/>
      <c r="D18" s="20" t="s">
        <v>3</v>
      </c>
      <c r="E18" s="6"/>
      <c r="F18" s="7"/>
      <c r="G18" s="4">
        <f t="shared" si="0"/>
        <v>0</v>
      </c>
    </row>
    <row r="19" spans="2:7" ht="30" customHeight="1" x14ac:dyDescent="0.2">
      <c r="B19" s="84" t="s">
        <v>12</v>
      </c>
      <c r="C19" s="85"/>
      <c r="D19" s="20" t="s">
        <v>3</v>
      </c>
      <c r="E19" s="6"/>
      <c r="F19" s="7"/>
      <c r="G19" s="4">
        <f t="shared" si="0"/>
        <v>0</v>
      </c>
    </row>
    <row r="20" spans="2:7" ht="30" customHeight="1" x14ac:dyDescent="0.2">
      <c r="B20" s="84" t="s">
        <v>13</v>
      </c>
      <c r="C20" s="85"/>
      <c r="D20" s="20" t="s">
        <v>3</v>
      </c>
      <c r="E20" s="6"/>
      <c r="F20" s="7"/>
      <c r="G20" s="4">
        <f t="shared" si="0"/>
        <v>0</v>
      </c>
    </row>
    <row r="21" spans="2:7" ht="30" customHeight="1" x14ac:dyDescent="0.2">
      <c r="B21" s="84" t="s">
        <v>14</v>
      </c>
      <c r="C21" s="85"/>
      <c r="D21" s="20" t="s">
        <v>3</v>
      </c>
      <c r="E21" s="6"/>
      <c r="F21" s="7"/>
      <c r="G21" s="4">
        <f t="shared" si="0"/>
        <v>0</v>
      </c>
    </row>
    <row r="22" spans="2:7" ht="30" customHeight="1" x14ac:dyDescent="0.2">
      <c r="B22" s="84" t="s">
        <v>15</v>
      </c>
      <c r="C22" s="85"/>
      <c r="D22" s="20" t="s">
        <v>16</v>
      </c>
      <c r="E22" s="6"/>
      <c r="F22" s="7"/>
      <c r="G22" s="4">
        <f t="shared" si="0"/>
        <v>0</v>
      </c>
    </row>
    <row r="23" spans="2:7" ht="30" customHeight="1" x14ac:dyDescent="0.2">
      <c r="B23" s="84" t="s">
        <v>17</v>
      </c>
      <c r="C23" s="85"/>
      <c r="D23" s="20" t="s">
        <v>3</v>
      </c>
      <c r="E23" s="6"/>
      <c r="F23" s="7"/>
      <c r="G23" s="4">
        <f t="shared" si="0"/>
        <v>0</v>
      </c>
    </row>
    <row r="24" spans="2:7" ht="30" customHeight="1" thickBot="1" x14ac:dyDescent="0.25">
      <c r="B24" s="86" t="s">
        <v>18</v>
      </c>
      <c r="C24" s="87"/>
      <c r="D24" s="21" t="s">
        <v>7</v>
      </c>
      <c r="E24" s="8"/>
      <c r="F24" s="9"/>
      <c r="G24" s="10">
        <f>F24*E24</f>
        <v>0</v>
      </c>
    </row>
    <row r="25" spans="2:7" ht="33" customHeight="1" thickBot="1" x14ac:dyDescent="0.25">
      <c r="E25" s="88" t="s">
        <v>26</v>
      </c>
      <c r="F25" s="88"/>
      <c r="G25" s="22">
        <f>SUM(G6:G24)</f>
        <v>0</v>
      </c>
    </row>
    <row r="26" spans="2:7" ht="24" customHeight="1" x14ac:dyDescent="0.2">
      <c r="B26" s="17" t="s">
        <v>58</v>
      </c>
      <c r="C26" t="s">
        <v>61</v>
      </c>
    </row>
    <row r="27" spans="2:7" ht="37.15" customHeight="1" x14ac:dyDescent="0.2">
      <c r="B27" s="17" t="s">
        <v>59</v>
      </c>
      <c r="C27" t="s">
        <v>61</v>
      </c>
    </row>
    <row r="28" spans="2:7" ht="37.9" customHeight="1" x14ac:dyDescent="0.2">
      <c r="B28" s="17" t="s">
        <v>60</v>
      </c>
      <c r="C28" t="s">
        <v>61</v>
      </c>
    </row>
  </sheetData>
  <mergeCells count="23">
    <mergeCell ref="B15:C15"/>
    <mergeCell ref="B9:C9"/>
    <mergeCell ref="B2:F2"/>
    <mergeCell ref="B3:G3"/>
    <mergeCell ref="B5:C5"/>
    <mergeCell ref="B6:C6"/>
    <mergeCell ref="B7:C7"/>
    <mergeCell ref="B8:C8"/>
    <mergeCell ref="B10:C10"/>
    <mergeCell ref="B11:C11"/>
    <mergeCell ref="B12:C12"/>
    <mergeCell ref="B13:C13"/>
    <mergeCell ref="B14:C14"/>
    <mergeCell ref="B22:C22"/>
    <mergeCell ref="B23:C23"/>
    <mergeCell ref="B24:C24"/>
    <mergeCell ref="E25:F25"/>
    <mergeCell ref="B16:C16"/>
    <mergeCell ref="B17:C17"/>
    <mergeCell ref="B18:C18"/>
    <mergeCell ref="B19:C19"/>
    <mergeCell ref="B20:C20"/>
    <mergeCell ref="B21:C21"/>
  </mergeCells>
  <pageMargins left="0.7" right="0.7" top="0.78740157499999996" bottom="0.78740157499999996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35"/>
  <sheetViews>
    <sheetView topLeftCell="A10" zoomScale="90" zoomScaleNormal="90" workbookViewId="0">
      <selection activeCell="B2" sqref="B2:F2"/>
    </sheetView>
  </sheetViews>
  <sheetFormatPr defaultRowHeight="12.75" x14ac:dyDescent="0.2"/>
  <cols>
    <col min="1" max="1" width="1.42578125" customWidth="1"/>
    <col min="2" max="2" width="49.28515625" customWidth="1"/>
    <col min="3" max="3" width="18.7109375" customWidth="1"/>
    <col min="4" max="4" width="9.140625" customWidth="1"/>
    <col min="5" max="7" width="11.7109375" customWidth="1"/>
  </cols>
  <sheetData>
    <row r="1" spans="2:7" s="29" customFormat="1" ht="49.9" customHeight="1" x14ac:dyDescent="0.2">
      <c r="B1" s="28" t="s">
        <v>55</v>
      </c>
      <c r="C1" s="3"/>
    </row>
    <row r="2" spans="2:7" ht="39.6" customHeight="1" x14ac:dyDescent="0.2">
      <c r="B2" s="89" t="s">
        <v>62</v>
      </c>
      <c r="C2" s="90"/>
      <c r="D2" s="90"/>
      <c r="E2" s="90"/>
      <c r="F2" s="90"/>
    </row>
    <row r="3" spans="2:7" ht="30" customHeight="1" x14ac:dyDescent="0.3">
      <c r="B3" s="91" t="s">
        <v>56</v>
      </c>
      <c r="C3" s="92"/>
      <c r="D3" s="92"/>
      <c r="E3" s="92"/>
      <c r="F3" s="92"/>
      <c r="G3" s="92"/>
    </row>
    <row r="4" spans="2:7" ht="9.6" customHeight="1" thickBot="1" x14ac:dyDescent="0.25">
      <c r="C4" s="1"/>
      <c r="D4" s="1"/>
      <c r="E4" s="1"/>
      <c r="F4" s="2"/>
    </row>
    <row r="5" spans="2:7" ht="40.9" customHeight="1" thickBot="1" x14ac:dyDescent="0.25">
      <c r="B5" s="93" t="s">
        <v>53</v>
      </c>
      <c r="C5" s="94"/>
      <c r="D5" s="18" t="s">
        <v>0</v>
      </c>
      <c r="E5" s="14" t="s">
        <v>19</v>
      </c>
      <c r="F5" s="14" t="s">
        <v>2</v>
      </c>
      <c r="G5" s="15" t="s">
        <v>1</v>
      </c>
    </row>
    <row r="6" spans="2:7" ht="30" customHeight="1" x14ac:dyDescent="0.2">
      <c r="B6" s="98" t="s">
        <v>20</v>
      </c>
      <c r="C6" s="96"/>
      <c r="D6" s="19" t="s">
        <v>3</v>
      </c>
      <c r="E6" s="11"/>
      <c r="F6" s="12"/>
      <c r="G6" s="13">
        <f>F6*E6</f>
        <v>0</v>
      </c>
    </row>
    <row r="7" spans="2:7" ht="30" customHeight="1" x14ac:dyDescent="0.2">
      <c r="B7" s="97" t="s">
        <v>21</v>
      </c>
      <c r="C7" s="85"/>
      <c r="D7" s="20" t="s">
        <v>3</v>
      </c>
      <c r="E7" s="6"/>
      <c r="F7" s="7"/>
      <c r="G7" s="4">
        <f t="shared" ref="G7:G28" si="0">F7*E7</f>
        <v>0</v>
      </c>
    </row>
    <row r="8" spans="2:7" ht="30" customHeight="1" x14ac:dyDescent="0.2">
      <c r="B8" s="97" t="s">
        <v>22</v>
      </c>
      <c r="C8" s="85"/>
      <c r="D8" s="20" t="s">
        <v>3</v>
      </c>
      <c r="E8" s="6"/>
      <c r="F8" s="7"/>
      <c r="G8" s="4">
        <f t="shared" si="0"/>
        <v>0</v>
      </c>
    </row>
    <row r="9" spans="2:7" ht="30" customHeight="1" x14ac:dyDescent="0.2">
      <c r="B9" s="97" t="s">
        <v>23</v>
      </c>
      <c r="C9" s="85"/>
      <c r="D9" s="20" t="s">
        <v>3</v>
      </c>
      <c r="E9" s="6"/>
      <c r="F9" s="7"/>
      <c r="G9" s="4">
        <f t="shared" si="0"/>
        <v>0</v>
      </c>
    </row>
    <row r="10" spans="2:7" ht="30" customHeight="1" x14ac:dyDescent="0.2">
      <c r="B10" s="97" t="s">
        <v>24</v>
      </c>
      <c r="C10" s="85"/>
      <c r="D10" s="20" t="s">
        <v>3</v>
      </c>
      <c r="E10" s="6"/>
      <c r="F10" s="7"/>
      <c r="G10" s="4">
        <f t="shared" si="0"/>
        <v>0</v>
      </c>
    </row>
    <row r="11" spans="2:7" ht="30" customHeight="1" x14ac:dyDescent="0.2">
      <c r="B11" s="97" t="s">
        <v>25</v>
      </c>
      <c r="C11" s="85"/>
      <c r="D11" s="20" t="s">
        <v>3</v>
      </c>
      <c r="E11" s="6"/>
      <c r="F11" s="7"/>
      <c r="G11" s="4">
        <f t="shared" si="0"/>
        <v>0</v>
      </c>
    </row>
    <row r="12" spans="2:7" ht="30" customHeight="1" x14ac:dyDescent="0.2">
      <c r="B12" s="97" t="s">
        <v>4</v>
      </c>
      <c r="C12" s="85"/>
      <c r="D12" s="20" t="s">
        <v>3</v>
      </c>
      <c r="E12" s="6"/>
      <c r="F12" s="7"/>
      <c r="G12" s="5">
        <f t="shared" si="0"/>
        <v>0</v>
      </c>
    </row>
    <row r="13" spans="2:7" ht="30" customHeight="1" x14ac:dyDescent="0.2">
      <c r="B13" s="97" t="s">
        <v>5</v>
      </c>
      <c r="C13" s="85"/>
      <c r="D13" s="20" t="s">
        <v>3</v>
      </c>
      <c r="E13" s="6"/>
      <c r="F13" s="7"/>
      <c r="G13" s="5">
        <f t="shared" si="0"/>
        <v>0</v>
      </c>
    </row>
    <row r="14" spans="2:7" ht="30" customHeight="1" x14ac:dyDescent="0.2">
      <c r="B14" s="97" t="s">
        <v>27</v>
      </c>
      <c r="C14" s="85"/>
      <c r="D14" s="20" t="s">
        <v>43</v>
      </c>
      <c r="E14" s="6"/>
      <c r="F14" s="7"/>
      <c r="G14" s="4">
        <f t="shared" si="0"/>
        <v>0</v>
      </c>
    </row>
    <row r="15" spans="2:7" ht="30" customHeight="1" x14ac:dyDescent="0.2">
      <c r="B15" s="97" t="s">
        <v>28</v>
      </c>
      <c r="C15" s="85"/>
      <c r="D15" s="20" t="s">
        <v>43</v>
      </c>
      <c r="E15" s="6"/>
      <c r="F15" s="7"/>
      <c r="G15" s="4">
        <f t="shared" si="0"/>
        <v>0</v>
      </c>
    </row>
    <row r="16" spans="2:7" ht="30" customHeight="1" x14ac:dyDescent="0.2">
      <c r="B16" s="97" t="s">
        <v>29</v>
      </c>
      <c r="C16" s="85"/>
      <c r="D16" s="20" t="s">
        <v>43</v>
      </c>
      <c r="E16" s="6"/>
      <c r="F16" s="7"/>
      <c r="G16" s="4">
        <f t="shared" si="0"/>
        <v>0</v>
      </c>
    </row>
    <row r="17" spans="2:7" ht="30" customHeight="1" x14ac:dyDescent="0.2">
      <c r="B17" s="97" t="s">
        <v>30</v>
      </c>
      <c r="C17" s="85"/>
      <c r="D17" s="20" t="s">
        <v>43</v>
      </c>
      <c r="E17" s="6"/>
      <c r="F17" s="7"/>
      <c r="G17" s="4">
        <f t="shared" si="0"/>
        <v>0</v>
      </c>
    </row>
    <row r="18" spans="2:7" ht="30" customHeight="1" x14ac:dyDescent="0.2">
      <c r="B18" s="97" t="s">
        <v>31</v>
      </c>
      <c r="C18" s="85"/>
      <c r="D18" s="20" t="s">
        <v>3</v>
      </c>
      <c r="E18" s="6"/>
      <c r="F18" s="7"/>
      <c r="G18" s="4">
        <f t="shared" si="0"/>
        <v>0</v>
      </c>
    </row>
    <row r="19" spans="2:7" ht="30" customHeight="1" x14ac:dyDescent="0.2">
      <c r="B19" s="97" t="s">
        <v>32</v>
      </c>
      <c r="C19" s="85"/>
      <c r="D19" s="20" t="s">
        <v>3</v>
      </c>
      <c r="E19" s="6"/>
      <c r="F19" s="7"/>
      <c r="G19" s="4">
        <f t="shared" si="0"/>
        <v>0</v>
      </c>
    </row>
    <row r="20" spans="2:7" ht="30" customHeight="1" x14ac:dyDescent="0.2">
      <c r="B20" s="97" t="s">
        <v>33</v>
      </c>
      <c r="C20" s="85"/>
      <c r="D20" s="20" t="s">
        <v>3</v>
      </c>
      <c r="E20" s="6"/>
      <c r="F20" s="7"/>
      <c r="G20" s="4">
        <f t="shared" si="0"/>
        <v>0</v>
      </c>
    </row>
    <row r="21" spans="2:7" ht="30" customHeight="1" x14ac:dyDescent="0.2">
      <c r="B21" s="97" t="s">
        <v>34</v>
      </c>
      <c r="C21" s="85"/>
      <c r="D21" s="20" t="s">
        <v>3</v>
      </c>
      <c r="E21" s="6"/>
      <c r="F21" s="7"/>
      <c r="G21" s="4">
        <f t="shared" si="0"/>
        <v>0</v>
      </c>
    </row>
    <row r="22" spans="2:7" ht="30" customHeight="1" x14ac:dyDescent="0.2">
      <c r="B22" s="97" t="s">
        <v>35</v>
      </c>
      <c r="C22" s="85"/>
      <c r="D22" s="20" t="s">
        <v>3</v>
      </c>
      <c r="E22" s="6"/>
      <c r="F22" s="7"/>
      <c r="G22" s="4">
        <f t="shared" si="0"/>
        <v>0</v>
      </c>
    </row>
    <row r="23" spans="2:7" ht="30" customHeight="1" x14ac:dyDescent="0.2">
      <c r="B23" s="97" t="s">
        <v>36</v>
      </c>
      <c r="C23" s="85"/>
      <c r="D23" s="20" t="s">
        <v>3</v>
      </c>
      <c r="E23" s="6"/>
      <c r="F23" s="7"/>
      <c r="G23" s="4">
        <f t="shared" si="0"/>
        <v>0</v>
      </c>
    </row>
    <row r="24" spans="2:7" ht="30" customHeight="1" x14ac:dyDescent="0.2">
      <c r="B24" s="97" t="s">
        <v>37</v>
      </c>
      <c r="C24" s="85"/>
      <c r="D24" s="20" t="s">
        <v>3</v>
      </c>
      <c r="E24" s="6"/>
      <c r="F24" s="7"/>
      <c r="G24" s="4">
        <f t="shared" si="0"/>
        <v>0</v>
      </c>
    </row>
    <row r="25" spans="2:7" ht="30" customHeight="1" x14ac:dyDescent="0.2">
      <c r="B25" s="97" t="s">
        <v>38</v>
      </c>
      <c r="C25" s="85"/>
      <c r="D25" s="20" t="s">
        <v>3</v>
      </c>
      <c r="E25" s="6"/>
      <c r="F25" s="7"/>
      <c r="G25" s="4">
        <f t="shared" si="0"/>
        <v>0</v>
      </c>
    </row>
    <row r="26" spans="2:7" ht="30" customHeight="1" x14ac:dyDescent="0.2">
      <c r="B26" s="97" t="s">
        <v>39</v>
      </c>
      <c r="C26" s="85"/>
      <c r="D26" s="20" t="s">
        <v>3</v>
      </c>
      <c r="E26" s="6"/>
      <c r="F26" s="7"/>
      <c r="G26" s="4">
        <f t="shared" si="0"/>
        <v>0</v>
      </c>
    </row>
    <row r="27" spans="2:7" ht="30" customHeight="1" x14ac:dyDescent="0.2">
      <c r="B27" s="97" t="s">
        <v>40</v>
      </c>
      <c r="C27" s="85"/>
      <c r="D27" s="20" t="s">
        <v>43</v>
      </c>
      <c r="E27" s="6"/>
      <c r="F27" s="7"/>
      <c r="G27" s="4">
        <f t="shared" si="0"/>
        <v>0</v>
      </c>
    </row>
    <row r="28" spans="2:7" ht="30" customHeight="1" x14ac:dyDescent="0.2">
      <c r="B28" s="97" t="s">
        <v>41</v>
      </c>
      <c r="C28" s="85"/>
      <c r="D28" s="20" t="s">
        <v>16</v>
      </c>
      <c r="E28" s="6"/>
      <c r="F28" s="7"/>
      <c r="G28" s="4">
        <f t="shared" si="0"/>
        <v>0</v>
      </c>
    </row>
    <row r="29" spans="2:7" ht="30" customHeight="1" thickBot="1" x14ac:dyDescent="0.25">
      <c r="B29" s="86" t="s">
        <v>42</v>
      </c>
      <c r="C29" s="87"/>
      <c r="D29" s="21" t="s">
        <v>3</v>
      </c>
      <c r="E29" s="8"/>
      <c r="F29" s="9"/>
      <c r="G29" s="10">
        <f>F29*E29</f>
        <v>0</v>
      </c>
    </row>
    <row r="30" spans="2:7" ht="33" customHeight="1" thickBot="1" x14ac:dyDescent="0.25">
      <c r="E30" s="88" t="s">
        <v>26</v>
      </c>
      <c r="F30" s="88"/>
      <c r="G30" s="22">
        <f>SUM(G6:G29)</f>
        <v>0</v>
      </c>
    </row>
    <row r="31" spans="2:7" ht="30" customHeight="1" x14ac:dyDescent="0.2">
      <c r="B31" s="17" t="s">
        <v>58</v>
      </c>
      <c r="C31" t="s">
        <v>61</v>
      </c>
    </row>
    <row r="32" spans="2:7" ht="30" customHeight="1" x14ac:dyDescent="0.2">
      <c r="B32" s="17" t="s">
        <v>59</v>
      </c>
      <c r="C32" t="s">
        <v>61</v>
      </c>
    </row>
    <row r="33" spans="2:3" ht="30" customHeight="1" x14ac:dyDescent="0.2">
      <c r="B33" s="17" t="s">
        <v>60</v>
      </c>
      <c r="C33" t="s">
        <v>61</v>
      </c>
    </row>
    <row r="34" spans="2:3" ht="30" customHeight="1" x14ac:dyDescent="0.2"/>
    <row r="35" spans="2:3" ht="30" customHeight="1" x14ac:dyDescent="0.2">
      <c r="C35" s="16"/>
    </row>
  </sheetData>
  <mergeCells count="28">
    <mergeCell ref="B2:F2"/>
    <mergeCell ref="B3:G3"/>
    <mergeCell ref="B23:C23"/>
    <mergeCell ref="E30:F30"/>
    <mergeCell ref="B5:C5"/>
    <mergeCell ref="B6:C6"/>
    <mergeCell ref="B7:C7"/>
    <mergeCell ref="B8:C8"/>
    <mergeCell ref="B9:C9"/>
    <mergeCell ref="B10:C10"/>
    <mergeCell ref="B11:C11"/>
    <mergeCell ref="B12:C12"/>
    <mergeCell ref="B22:C22"/>
    <mergeCell ref="B19:C19"/>
    <mergeCell ref="B20:C20"/>
    <mergeCell ref="B21:C21"/>
    <mergeCell ref="B13:C13"/>
    <mergeCell ref="B14:C14"/>
    <mergeCell ref="B15:C15"/>
    <mergeCell ref="B16:C16"/>
    <mergeCell ref="B28:C28"/>
    <mergeCell ref="B29:C29"/>
    <mergeCell ref="B17:C17"/>
    <mergeCell ref="B18:C18"/>
    <mergeCell ref="B24:C24"/>
    <mergeCell ref="B25:C25"/>
    <mergeCell ref="B26:C26"/>
    <mergeCell ref="B27:C27"/>
  </mergeCells>
  <pageMargins left="0.7" right="0.7" top="0.78740157499999996" bottom="0.78740157499999996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20"/>
  <sheetViews>
    <sheetView zoomScaleNormal="100" workbookViewId="0">
      <selection activeCell="L17" sqref="L17"/>
    </sheetView>
  </sheetViews>
  <sheetFormatPr defaultRowHeight="12.75" x14ac:dyDescent="0.2"/>
  <cols>
    <col min="1" max="1" width="1.42578125" customWidth="1"/>
    <col min="2" max="2" width="49.28515625" customWidth="1"/>
    <col min="3" max="3" width="18.7109375" customWidth="1"/>
    <col min="4" max="4" width="9.140625" customWidth="1"/>
    <col min="5" max="7" width="11.7109375" customWidth="1"/>
  </cols>
  <sheetData>
    <row r="1" spans="2:7" s="29" customFormat="1" ht="49.9" customHeight="1" x14ac:dyDescent="0.2">
      <c r="B1" s="28" t="s">
        <v>55</v>
      </c>
      <c r="C1" s="3"/>
    </row>
    <row r="2" spans="2:7" ht="39.6" customHeight="1" x14ac:dyDescent="0.2">
      <c r="B2" s="89" t="s">
        <v>62</v>
      </c>
      <c r="C2" s="90"/>
      <c r="D2" s="90"/>
      <c r="E2" s="90"/>
      <c r="F2" s="90"/>
    </row>
    <row r="3" spans="2:7" ht="30" customHeight="1" x14ac:dyDescent="0.3">
      <c r="B3" s="91" t="s">
        <v>56</v>
      </c>
      <c r="C3" s="92"/>
      <c r="D3" s="92"/>
      <c r="E3" s="92"/>
      <c r="F3" s="92"/>
      <c r="G3" s="92"/>
    </row>
    <row r="4" spans="2:7" ht="9.6" customHeight="1" thickBot="1" x14ac:dyDescent="0.25">
      <c r="C4" s="1"/>
      <c r="D4" s="1"/>
      <c r="E4" s="1"/>
      <c r="F4" s="2"/>
    </row>
    <row r="5" spans="2:7" ht="40.9" customHeight="1" thickBot="1" x14ac:dyDescent="0.25">
      <c r="B5" s="93" t="s">
        <v>54</v>
      </c>
      <c r="C5" s="94"/>
      <c r="D5" s="18" t="s">
        <v>0</v>
      </c>
      <c r="E5" s="14" t="s">
        <v>19</v>
      </c>
      <c r="F5" s="14" t="s">
        <v>2</v>
      </c>
      <c r="G5" s="15" t="s">
        <v>1</v>
      </c>
    </row>
    <row r="6" spans="2:7" ht="30" customHeight="1" x14ac:dyDescent="0.2">
      <c r="B6" s="97" t="s">
        <v>44</v>
      </c>
      <c r="C6" s="85"/>
      <c r="D6" s="19" t="s">
        <v>3</v>
      </c>
      <c r="E6" s="11"/>
      <c r="F6" s="12"/>
      <c r="G6" s="13">
        <f>F6*E6</f>
        <v>0</v>
      </c>
    </row>
    <row r="7" spans="2:7" ht="30" customHeight="1" x14ac:dyDescent="0.2">
      <c r="B7" s="97" t="s">
        <v>45</v>
      </c>
      <c r="C7" s="85"/>
      <c r="D7" s="20" t="s">
        <v>3</v>
      </c>
      <c r="E7" s="6"/>
      <c r="F7" s="7"/>
      <c r="G7" s="4">
        <f t="shared" ref="G7:G14" si="0">F7*E7</f>
        <v>0</v>
      </c>
    </row>
    <row r="8" spans="2:7" ht="30" customHeight="1" x14ac:dyDescent="0.2">
      <c r="B8" s="97" t="s">
        <v>46</v>
      </c>
      <c r="C8" s="85"/>
      <c r="D8" s="20" t="s">
        <v>3</v>
      </c>
      <c r="E8" s="6"/>
      <c r="F8" s="7"/>
      <c r="G8" s="4">
        <f t="shared" si="0"/>
        <v>0</v>
      </c>
    </row>
    <row r="9" spans="2:7" ht="30" customHeight="1" x14ac:dyDescent="0.2">
      <c r="B9" s="97" t="s">
        <v>47</v>
      </c>
      <c r="C9" s="85"/>
      <c r="D9" s="20" t="s">
        <v>3</v>
      </c>
      <c r="E9" s="6"/>
      <c r="F9" s="7"/>
      <c r="G9" s="4">
        <f t="shared" si="0"/>
        <v>0</v>
      </c>
    </row>
    <row r="10" spans="2:7" ht="30" customHeight="1" x14ac:dyDescent="0.2">
      <c r="B10" s="97" t="s">
        <v>48</v>
      </c>
      <c r="C10" s="85"/>
      <c r="D10" s="20" t="s">
        <v>3</v>
      </c>
      <c r="E10" s="6"/>
      <c r="F10" s="7"/>
      <c r="G10" s="4">
        <f t="shared" si="0"/>
        <v>0</v>
      </c>
    </row>
    <row r="11" spans="2:7" ht="30" customHeight="1" x14ac:dyDescent="0.2">
      <c r="B11" s="97" t="s">
        <v>49</v>
      </c>
      <c r="C11" s="85"/>
      <c r="D11" s="20" t="s">
        <v>3</v>
      </c>
      <c r="E11" s="6"/>
      <c r="F11" s="7"/>
      <c r="G11" s="4">
        <f t="shared" si="0"/>
        <v>0</v>
      </c>
    </row>
    <row r="12" spans="2:7" ht="30" customHeight="1" x14ac:dyDescent="0.2">
      <c r="B12" s="97" t="s">
        <v>50</v>
      </c>
      <c r="C12" s="85"/>
      <c r="D12" s="20" t="s">
        <v>3</v>
      </c>
      <c r="E12" s="6"/>
      <c r="F12" s="7"/>
      <c r="G12" s="5">
        <f t="shared" si="0"/>
        <v>0</v>
      </c>
    </row>
    <row r="13" spans="2:7" ht="30" customHeight="1" x14ac:dyDescent="0.2">
      <c r="B13" s="97" t="s">
        <v>51</v>
      </c>
      <c r="C13" s="85"/>
      <c r="D13" s="20" t="s">
        <v>3</v>
      </c>
      <c r="E13" s="6"/>
      <c r="F13" s="7"/>
      <c r="G13" s="5">
        <f t="shared" si="0"/>
        <v>0</v>
      </c>
    </row>
    <row r="14" spans="2:7" ht="30" customHeight="1" thickBot="1" x14ac:dyDescent="0.25">
      <c r="B14" s="99" t="s">
        <v>52</v>
      </c>
      <c r="C14" s="87"/>
      <c r="D14" s="21" t="s">
        <v>43</v>
      </c>
      <c r="E14" s="8"/>
      <c r="F14" s="9"/>
      <c r="G14" s="4">
        <f t="shared" si="0"/>
        <v>0</v>
      </c>
    </row>
    <row r="15" spans="2:7" ht="33" customHeight="1" thickBot="1" x14ac:dyDescent="0.25">
      <c r="E15" s="88" t="s">
        <v>26</v>
      </c>
      <c r="F15" s="88"/>
      <c r="G15" s="22">
        <f>SUM(G6:G14)</f>
        <v>0</v>
      </c>
    </row>
    <row r="16" spans="2:7" ht="30" customHeight="1" x14ac:dyDescent="0.2">
      <c r="B16" s="17" t="s">
        <v>58</v>
      </c>
      <c r="C16" t="s">
        <v>61</v>
      </c>
    </row>
    <row r="17" spans="2:3" ht="30" customHeight="1" x14ac:dyDescent="0.2">
      <c r="B17" s="17" t="s">
        <v>59</v>
      </c>
      <c r="C17" t="s">
        <v>61</v>
      </c>
    </row>
    <row r="18" spans="2:3" ht="30" customHeight="1" x14ac:dyDescent="0.2">
      <c r="B18" s="17" t="s">
        <v>60</v>
      </c>
      <c r="C18" t="s">
        <v>61</v>
      </c>
    </row>
    <row r="19" spans="2:3" ht="30" customHeight="1" x14ac:dyDescent="0.2"/>
    <row r="20" spans="2:3" ht="30" customHeight="1" x14ac:dyDescent="0.2">
      <c r="C20" s="16"/>
    </row>
  </sheetData>
  <mergeCells count="13">
    <mergeCell ref="B8:C8"/>
    <mergeCell ref="B2:F2"/>
    <mergeCell ref="B3:G3"/>
    <mergeCell ref="B5:C5"/>
    <mergeCell ref="B6:C6"/>
    <mergeCell ref="B7:C7"/>
    <mergeCell ref="E15:F15"/>
    <mergeCell ref="B9:C9"/>
    <mergeCell ref="B10:C10"/>
    <mergeCell ref="B11:C11"/>
    <mergeCell ref="B12:C12"/>
    <mergeCell ref="B13:C13"/>
    <mergeCell ref="B14:C14"/>
  </mergeCells>
  <pageMargins left="0.7" right="0.7" top="0.78740157499999996" bottom="0.78740157499999996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28"/>
  <sheetViews>
    <sheetView tabSelected="1" topLeftCell="A7" zoomScale="80" zoomScaleNormal="80" workbookViewId="0">
      <selection activeCell="H14" sqref="H14"/>
    </sheetView>
  </sheetViews>
  <sheetFormatPr defaultRowHeight="12.75" x14ac:dyDescent="0.2"/>
  <cols>
    <col min="1" max="1" width="1.42578125" customWidth="1"/>
    <col min="2" max="2" width="81.7109375" customWidth="1"/>
    <col min="3" max="6" width="22.7109375" customWidth="1"/>
    <col min="7" max="7" width="11.7109375" customWidth="1"/>
  </cols>
  <sheetData>
    <row r="1" spans="2:7" s="29" customFormat="1" ht="49.9" customHeight="1" x14ac:dyDescent="0.2">
      <c r="B1" s="28" t="s">
        <v>55</v>
      </c>
      <c r="C1" s="3"/>
    </row>
    <row r="2" spans="2:7" ht="39.6" customHeight="1" x14ac:dyDescent="0.2">
      <c r="B2" s="89" t="s">
        <v>62</v>
      </c>
      <c r="C2" s="90"/>
      <c r="D2" s="90"/>
      <c r="E2" s="90"/>
      <c r="F2" s="25"/>
    </row>
    <row r="3" spans="2:7" ht="30" customHeight="1" x14ac:dyDescent="0.3">
      <c r="B3" s="100" t="s">
        <v>90</v>
      </c>
      <c r="C3" s="101"/>
      <c r="D3" s="101"/>
      <c r="E3" s="101"/>
      <c r="F3" s="26"/>
      <c r="G3" s="26"/>
    </row>
    <row r="4" spans="2:7" ht="9" customHeight="1" thickBot="1" x14ac:dyDescent="0.25">
      <c r="C4" s="16"/>
    </row>
    <row r="5" spans="2:7" ht="26.25" thickBot="1" x14ac:dyDescent="0.25">
      <c r="B5" s="30" t="s">
        <v>64</v>
      </c>
      <c r="C5" s="31" t="s">
        <v>0</v>
      </c>
      <c r="D5" s="32" t="s">
        <v>19</v>
      </c>
      <c r="E5" s="67" t="s">
        <v>65</v>
      </c>
      <c r="F5" s="68" t="s">
        <v>91</v>
      </c>
    </row>
    <row r="6" spans="2:7" ht="34.5" customHeight="1" x14ac:dyDescent="0.2">
      <c r="B6" s="27" t="s">
        <v>66</v>
      </c>
      <c r="C6" s="33" t="s">
        <v>67</v>
      </c>
      <c r="D6" s="34">
        <f>IF(E6=0,E6,F6/E6/31)</f>
        <v>0</v>
      </c>
      <c r="E6" s="35">
        <v>0</v>
      </c>
      <c r="F6" s="69">
        <f>IF(E18&gt;0,E18,0)</f>
        <v>0</v>
      </c>
    </row>
    <row r="7" spans="2:7" ht="34.5" customHeight="1" x14ac:dyDescent="0.2">
      <c r="B7" s="23" t="s">
        <v>68</v>
      </c>
      <c r="C7" s="36" t="s">
        <v>69</v>
      </c>
      <c r="D7" s="37">
        <f>IF(E7=0,E7,F7/E7/6)</f>
        <v>0</v>
      </c>
      <c r="E7" s="38">
        <v>0</v>
      </c>
      <c r="F7" s="69">
        <f>IF(SUM(E19,E21,E23)&gt;0,SUM(E19,E21,E23),0)</f>
        <v>0</v>
      </c>
    </row>
    <row r="8" spans="2:7" ht="34.5" customHeight="1" thickBot="1" x14ac:dyDescent="0.25">
      <c r="B8" s="24" t="s">
        <v>70</v>
      </c>
      <c r="C8" s="39" t="s">
        <v>71</v>
      </c>
      <c r="D8" s="40">
        <f>IF(SUM(E20,E22,E24)&gt;0,SUM(E20,E22,E24)/E8,0)</f>
        <v>0</v>
      </c>
      <c r="E8" s="41">
        <v>0</v>
      </c>
      <c r="F8" s="69">
        <f>IF(SUM(E20,E22,E24)&gt;0,SUM(E20,E22,E24),0)</f>
        <v>0</v>
      </c>
    </row>
    <row r="9" spans="2:7" ht="34.5" customHeight="1" thickBot="1" x14ac:dyDescent="0.25">
      <c r="C9" s="42"/>
      <c r="E9" s="43" t="s">
        <v>26</v>
      </c>
      <c r="F9" s="70">
        <f>SUM(F6:F8)</f>
        <v>0</v>
      </c>
    </row>
    <row r="10" spans="2:7" ht="34.5" customHeight="1" thickBot="1" x14ac:dyDescent="0.25">
      <c r="B10" s="44" t="s">
        <v>72</v>
      </c>
      <c r="C10" s="78" t="s">
        <v>0</v>
      </c>
      <c r="D10" s="77" t="s">
        <v>73</v>
      </c>
      <c r="F10" s="45"/>
    </row>
    <row r="11" spans="2:7" ht="34.5" customHeight="1" x14ac:dyDescent="0.2">
      <c r="B11" s="72" t="s">
        <v>74</v>
      </c>
      <c r="C11" s="73" t="s">
        <v>95</v>
      </c>
      <c r="D11" s="46" t="s">
        <v>75</v>
      </c>
      <c r="E11" s="47"/>
      <c r="F11" s="48"/>
    </row>
    <row r="12" spans="2:7" ht="34.5" customHeight="1" thickBot="1" x14ac:dyDescent="0.25">
      <c r="B12" s="49" t="s">
        <v>102</v>
      </c>
      <c r="C12" s="74" t="s">
        <v>94</v>
      </c>
      <c r="D12" s="105">
        <v>0</v>
      </c>
      <c r="E12" s="47">
        <v>0</v>
      </c>
      <c r="F12" s="48"/>
    </row>
    <row r="13" spans="2:7" ht="34.5" customHeight="1" x14ac:dyDescent="0.2">
      <c r="B13" s="103" t="s">
        <v>100</v>
      </c>
      <c r="C13" s="104" t="s">
        <v>93</v>
      </c>
      <c r="D13" s="102">
        <v>0</v>
      </c>
      <c r="E13" s="47">
        <v>7</v>
      </c>
      <c r="F13" s="50">
        <v>7</v>
      </c>
    </row>
    <row r="14" spans="2:7" ht="34.5" customHeight="1" x14ac:dyDescent="0.2">
      <c r="B14" s="80" t="s">
        <v>99</v>
      </c>
      <c r="C14" s="75" t="s">
        <v>92</v>
      </c>
      <c r="D14" s="82">
        <v>0</v>
      </c>
      <c r="E14" s="47">
        <v>14</v>
      </c>
      <c r="F14" s="48"/>
    </row>
    <row r="15" spans="2:7" ht="34.5" customHeight="1" x14ac:dyDescent="0.2">
      <c r="B15" s="80" t="s">
        <v>97</v>
      </c>
      <c r="C15" s="75" t="s">
        <v>92</v>
      </c>
      <c r="D15" s="82">
        <v>0</v>
      </c>
      <c r="E15" s="47">
        <v>21</v>
      </c>
      <c r="F15" s="48"/>
    </row>
    <row r="16" spans="2:7" ht="34.5" customHeight="1" thickBot="1" x14ac:dyDescent="0.25">
      <c r="B16" s="81" t="s">
        <v>98</v>
      </c>
      <c r="C16" s="76" t="s">
        <v>92</v>
      </c>
      <c r="D16" s="83">
        <v>0</v>
      </c>
      <c r="E16" s="47"/>
      <c r="F16" s="48"/>
    </row>
    <row r="17" spans="2:5" ht="54" customHeight="1" thickBot="1" x14ac:dyDescent="0.25">
      <c r="B17" s="44" t="s">
        <v>76</v>
      </c>
      <c r="C17" s="79" t="s">
        <v>96</v>
      </c>
      <c r="D17" s="79" t="s">
        <v>77</v>
      </c>
      <c r="E17" s="77" t="s">
        <v>101</v>
      </c>
    </row>
    <row r="18" spans="2:5" ht="34.5" customHeight="1" x14ac:dyDescent="0.2">
      <c r="B18" s="51" t="s">
        <v>78</v>
      </c>
      <c r="C18" s="52">
        <v>0</v>
      </c>
      <c r="D18" s="53" t="str">
        <f>IF($D$13=0,"ANO","NE")</f>
        <v>ANO</v>
      </c>
      <c r="E18" s="54">
        <f>IF(D18="ANO",D14*E6*31,0)</f>
        <v>0</v>
      </c>
    </row>
    <row r="19" spans="2:5" ht="34.5" customHeight="1" x14ac:dyDescent="0.2">
      <c r="B19" s="55" t="s">
        <v>79</v>
      </c>
      <c r="C19" s="56" t="s">
        <v>80</v>
      </c>
      <c r="D19" s="53" t="str">
        <f>IF($D$13=7,"ANO","NE")</f>
        <v>NE</v>
      </c>
      <c r="E19" s="57">
        <f>IF(D19="ANO",6*$E$7*$D$15,0)</f>
        <v>0</v>
      </c>
    </row>
    <row r="20" spans="2:5" ht="34.5" customHeight="1" x14ac:dyDescent="0.2">
      <c r="B20" s="55" t="s">
        <v>81</v>
      </c>
      <c r="C20" s="56" t="s">
        <v>80</v>
      </c>
      <c r="D20" s="53" t="str">
        <f>IF($D$13=7,"ANO","NE")</f>
        <v>NE</v>
      </c>
      <c r="E20" s="57">
        <f>IF(D20="ANO",$D$16*$D$13/60*$E$8,0)</f>
        <v>0</v>
      </c>
    </row>
    <row r="21" spans="2:5" ht="34.5" customHeight="1" x14ac:dyDescent="0.2">
      <c r="B21" s="55" t="s">
        <v>79</v>
      </c>
      <c r="C21" s="56" t="s">
        <v>82</v>
      </c>
      <c r="D21" s="53" t="str">
        <f>IF($D$13=14,"ANO","NE")</f>
        <v>NE</v>
      </c>
      <c r="E21" s="57">
        <f>IF(D21="ANO",6*$E$7*$D$15,0)</f>
        <v>0</v>
      </c>
    </row>
    <row r="22" spans="2:5" ht="34.5" customHeight="1" x14ac:dyDescent="0.2">
      <c r="B22" s="55" t="s">
        <v>83</v>
      </c>
      <c r="C22" s="56" t="s">
        <v>82</v>
      </c>
      <c r="D22" s="53" t="str">
        <f>IF($D$13=14,"ANO","NE")</f>
        <v>NE</v>
      </c>
      <c r="E22" s="57">
        <f>IF(D22="ANO",$D$16*$D$13/60*$E$8,0)</f>
        <v>0</v>
      </c>
    </row>
    <row r="23" spans="2:5" ht="34.5" customHeight="1" x14ac:dyDescent="0.2">
      <c r="B23" s="55" t="s">
        <v>79</v>
      </c>
      <c r="C23" s="58" t="s">
        <v>84</v>
      </c>
      <c r="D23" s="53" t="str">
        <f>IF($D$13=21,"ANO","NE")</f>
        <v>NE</v>
      </c>
      <c r="E23" s="57">
        <f>IF(D23="ANO",6*$E$7*$D$15,0)</f>
        <v>0</v>
      </c>
    </row>
    <row r="24" spans="2:5" ht="34.5" customHeight="1" thickBot="1" x14ac:dyDescent="0.25">
      <c r="B24" s="59" t="s">
        <v>85</v>
      </c>
      <c r="C24" s="60" t="s">
        <v>84</v>
      </c>
      <c r="D24" s="61" t="str">
        <f>IF($D$13=21,"ANO","NE")</f>
        <v>NE</v>
      </c>
      <c r="E24" s="62">
        <f>IF(D24="ANO",$D$16*$D$13/60*$E$8,0)</f>
        <v>0</v>
      </c>
    </row>
    <row r="25" spans="2:5" ht="19.5" customHeight="1" x14ac:dyDescent="0.2">
      <c r="B25" s="63" t="s">
        <v>86</v>
      </c>
      <c r="C25" s="64"/>
      <c r="D25" s="65"/>
      <c r="E25" s="66"/>
    </row>
    <row r="26" spans="2:5" ht="24.95" customHeight="1" x14ac:dyDescent="0.2">
      <c r="B26" s="71" t="s">
        <v>87</v>
      </c>
    </row>
    <row r="27" spans="2:5" ht="24.95" customHeight="1" x14ac:dyDescent="0.2">
      <c r="B27" s="71" t="s">
        <v>88</v>
      </c>
    </row>
    <row r="28" spans="2:5" ht="24.95" customHeight="1" x14ac:dyDescent="0.2">
      <c r="B28" s="71" t="s">
        <v>89</v>
      </c>
    </row>
  </sheetData>
  <sheetProtection algorithmName="SHA-512" hashValue="2uaULqI0AOc7gu76zJ8tjeAowedBPag/UIUZ7lYHNXggWkFRqXGmwdidkAEkyREOIDF/pI9PqNYPxIpEI7KQvw==" saltValue="8dcnzoAUV80ajXjDZh/Kbg==" spinCount="100000" sheet="1" objects="1" scenarios="1"/>
  <mergeCells count="2">
    <mergeCell ref="B2:E2"/>
    <mergeCell ref="B3:E3"/>
  </mergeCells>
  <dataValidations count="1">
    <dataValidation type="list" allowBlank="1" showInputMessage="1" showErrorMessage="1" sqref="D13" xr:uid="{00000000-0002-0000-0300-000000000000}">
      <formula1>$E$12:$E$16</formula1>
    </dataValidation>
  </dataValidations>
  <pageMargins left="0.7" right="0.7" top="0.78740157499999996" bottom="0.78740157499999996" header="0.3" footer="0.3"/>
  <pageSetup paperSize="9" scale="50" orientation="portrait" r:id="rId1"/>
  <legacyDrawing r:id="rId2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Výkaz dl. údržby NN</vt:lpstr>
      <vt:lpstr>Výkaz Operativní potřeby</vt:lpstr>
      <vt:lpstr>Výkaz Mimo OP</vt:lpstr>
      <vt:lpstr>Biodiverzita úseků VVN</vt:lpstr>
      <vt:lpstr>'Biodiverzita úseků VVN'!Oblast_tisku</vt:lpstr>
    </vt:vector>
  </TitlesOfParts>
  <Company>E.ON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Adamík, Drahoslav</cp:lastModifiedBy>
  <cp:lastPrinted>2013-12-12T06:15:19Z</cp:lastPrinted>
  <dcterms:created xsi:type="dcterms:W3CDTF">2008-12-19T08:20:01Z</dcterms:created>
  <dcterms:modified xsi:type="dcterms:W3CDTF">2022-10-31T11:59:06Z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2f063bf-ce3a-473c-8609-3866002c85b0_Enabled">
    <vt:lpwstr>true</vt:lpwstr>
  </property>
  <property fmtid="{D5CDD505-2E9C-101B-9397-08002B2CF9AE}" pid="3" name="MSIP_Label_42f063bf-ce3a-473c-8609-3866002c85b0_SetDate">
    <vt:lpwstr>2022-10-18T14:52:58Z</vt:lpwstr>
  </property>
  <property fmtid="{D5CDD505-2E9C-101B-9397-08002B2CF9AE}" pid="4" name="MSIP_Label_42f063bf-ce3a-473c-8609-3866002c85b0_Method">
    <vt:lpwstr>Standard</vt:lpwstr>
  </property>
  <property fmtid="{D5CDD505-2E9C-101B-9397-08002B2CF9AE}" pid="5" name="MSIP_Label_42f063bf-ce3a-473c-8609-3866002c85b0_Name">
    <vt:lpwstr>Internal - Unencrypted</vt:lpwstr>
  </property>
  <property fmtid="{D5CDD505-2E9C-101B-9397-08002B2CF9AE}" pid="6" name="MSIP_Label_42f063bf-ce3a-473c-8609-3866002c85b0_SiteId">
    <vt:lpwstr>b914a242-e718-443b-a47c-6b4c649d8c0a</vt:lpwstr>
  </property>
  <property fmtid="{D5CDD505-2E9C-101B-9397-08002B2CF9AE}" pid="7" name="MSIP_Label_42f063bf-ce3a-473c-8609-3866002c85b0_ActionId">
    <vt:lpwstr>f2f8af9f-35b0-4be7-a4c5-1ec378626dd0</vt:lpwstr>
  </property>
  <property fmtid="{D5CDD505-2E9C-101B-9397-08002B2CF9AE}" pid="8" name="MSIP_Label_42f063bf-ce3a-473c-8609-3866002c85b0_ContentBits">
    <vt:lpwstr>0</vt:lpwstr>
  </property>
</Properties>
</file>