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E052C038-474E-4C0B-BA40-B789BCF137E9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" l="1"/>
  <c r="D8" i="4"/>
  <c r="F22" i="3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<sst xmlns="http://schemas.openxmlformats.org/spreadsheetml/2006/main" count="86" uniqueCount="37">
  <si>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</si>
  <si>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</si>
  <si>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</si>
  <si>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</si>
  <si>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</si>
  <si>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</si>
  <si>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</si>
  <si>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</si>
  <si>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</si>
  <si>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</si>
  <si>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</si>
  <si>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</si>
  <si>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</si>
  <si>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</si>
  <si>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</si>
  <si>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</si>
  <si>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</si>
  <si>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</si>
  <si>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</si>
  <si>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</si>
  <si>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</si>
  <si>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</si>
  <si>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</si>
  <si>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</si>
  <si>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</si>
  <si>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</si>
  <si>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</si>
  <si>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</si>
  <si>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</si>
  <si>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</si>
  <si>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Katergorie 2 - Plánované stavby</t>
  </si>
  <si>
    <t>Kategorie 2 - Běžné opravy</t>
  </si>
  <si>
    <t>Doprava materiálu</t>
  </si>
  <si>
    <t>PD vč. územního souhlasu, kolaudačního souhlasu, sml. Budoucí o VB</t>
  </si>
  <si>
    <t>SNK</t>
  </si>
  <si>
    <t>14 - Jindřichův Hradec</t>
  </si>
  <si>
    <t>Kategorie 2 - SNK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</si>
</sst>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35</v>
      </c>
      <c r="D3" s="2"/>
      <c r="E3" s="2"/>
    </row>
    <row r="4" spans="2:9" ht="15.6" x14ac:dyDescent="0.3">
      <c r="B4" s="1" t="s">
        <v>6</v>
      </c>
      <c r="C4" s="31" t="s">
        <v>30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311801.13648569601</v>
      </c>
      <c r="F9" s="23">
        <f>E9+(E9*$C$6)</f>
        <v>311801.13648569601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464511.92328111996</v>
      </c>
      <c r="F10" s="22">
        <f t="shared" ref="F10:F14" si="1">E10+(E10*$C$6)</f>
        <v>464511.92328111996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454543.85625791998</v>
      </c>
      <c r="F11" s="22">
        <f t="shared" si="1"/>
        <v>454543.85625791998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16347.629918048</v>
      </c>
      <c r="F12" s="22">
        <f t="shared" si="1"/>
        <v>16347.629918048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197367.72705935998</v>
      </c>
      <c r="F13" s="22">
        <f t="shared" si="1"/>
        <v>197367.72705935998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93899.191358544005</v>
      </c>
      <c r="F14" s="22">
        <f t="shared" si="1"/>
        <v>93899.191358544005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197965.81108075197</v>
      </c>
      <c r="F15" s="22">
        <f t="shared" ref="F15:F20" si="2">E15+(E15*$C$6)</f>
        <v>197965.81108075197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47248.637689967996</v>
      </c>
      <c r="F16" s="22">
        <f t="shared" si="2"/>
        <v>47248.637689967996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79943.897526063985</v>
      </c>
      <c r="F17" s="22">
        <f t="shared" si="2"/>
        <v>79943.897526063985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124600.83778999999</v>
      </c>
      <c r="F18" s="22">
        <f t="shared" si="2"/>
        <v>124600.83778999999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5464.4291251693239</v>
      </c>
      <c r="F19" s="22">
        <f t="shared" si="2"/>
        <v>5464.4291251693239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1993613.4046399998</v>
      </c>
      <c r="F20" s="57">
        <f t="shared" si="2"/>
        <v>1993613.4046399998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nCs/aquaN1AvEMm585DNdhDuc9U7hSa6Pw/vmZ+nVFHT8jSlVWx67iCfqFiQf9VPxJ2jc1BwtcmHdhtVO3uU5g==" saltValue="ujsYQhsJiCtXYhzj9lW3B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C6" sqref="C6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35</v>
      </c>
      <c r="D3" s="2"/>
      <c r="E3" s="2"/>
      <c r="F3" s="18"/>
    </row>
    <row r="4" spans="2:7" ht="15.6" x14ac:dyDescent="0.3">
      <c r="B4" s="1" t="s">
        <v>6</v>
      </c>
      <c r="C4" s="31" t="s">
        <v>31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554799.71528575988</v>
      </c>
      <c r="F9" s="23">
        <f>E9+(E9*$C$6)</f>
        <v>554799.71528575988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89376.080353279991</v>
      </c>
      <c r="F10" s="22">
        <f t="shared" ref="F10:F14" si="1">E10+(E10*$C$6)</f>
        <v>89376.080353279991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338385.21144063992</v>
      </c>
      <c r="F11" s="22">
        <f t="shared" si="1"/>
        <v>338385.21144063992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76361.264528639978</v>
      </c>
      <c r="F12" s="22">
        <f t="shared" si="1"/>
        <v>76361.264528639978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20155.688223999998</v>
      </c>
      <c r="F13" s="22">
        <f t="shared" si="1"/>
        <v>20155.688223999998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22553.34829064228</v>
      </c>
      <c r="F14" s="22">
        <f t="shared" si="1"/>
        <v>22553.34829064228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2303.5072255999994</v>
      </c>
      <c r="F15" s="22">
        <f t="shared" ref="F15:F20" si="2">E15+(E15*$C$6)</f>
        <v>2303.5072255999994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22228.844727039996</v>
      </c>
      <c r="F16" s="22">
        <f t="shared" si="2"/>
        <v>22228.844727039996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60.550426584891234</v>
      </c>
      <c r="F17" s="22">
        <f t="shared" si="2"/>
        <v>60.550426584891234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22344.020088319998</v>
      </c>
      <c r="F18" s="22">
        <f t="shared" si="2"/>
        <v>22344.020088319998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3224.9101158399994</v>
      </c>
      <c r="F19" s="22">
        <f t="shared" si="2"/>
        <v>3224.9101158399994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1151753.6127999998</v>
      </c>
      <c r="F20" s="57">
        <f t="shared" si="2"/>
        <v>1151753.6127999998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lH0HHUMDE61kfm6ofppfHL3YQqE2LifKelYvOf/4GUJFwiafwXtL8HkJ29Qp3coe8ywzj6JCjQcLmTku+9P9Tg==" saltValue="u535xwH4JxGBXqvSumZhe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7" sqref="C7"/>
    </sheetView>
  </sheetViews>
  <sheetFormatPr defaultColWidth="9.109375" defaultRowHeight="15.6" x14ac:dyDescent="0.3"/>
  <cols>
    <col min="1" max="1" width="5.44140625" style="36" customWidth="1"/>
    <col min="2" max="2" width="97.33203125" style="36" customWidth="1"/>
    <col min="3" max="3" width="21.5546875" style="36" customWidth="1"/>
    <col min="4" max="4" width="23.44140625" style="36" customWidth="1"/>
    <col min="5" max="5" width="29.6640625" style="36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35</v>
      </c>
      <c r="D3" s="2"/>
      <c r="E3" s="2"/>
      <c r="F3" s="18"/>
    </row>
    <row r="4" spans="2:6" ht="15" customHeight="1" x14ac:dyDescent="0.3">
      <c r="B4" s="1" t="s">
        <v>6</v>
      </c>
      <c r="C4" s="31" t="s">
        <v>36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105916.15114079999</v>
      </c>
      <c r="F9" s="23">
        <f>E9+(E9*$C$6)</f>
        <v>105916.15114079999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123281.47359528</v>
      </c>
      <c r="F10" s="22">
        <f t="shared" ref="F10:F21" si="1">E10+(E10*$C$6)</f>
        <v>123281.47359528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60963.366063600006</v>
      </c>
      <c r="F11" s="22">
        <f t="shared" si="1"/>
        <v>60963.366063600006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10098.981852960002</v>
      </c>
      <c r="F12" s="22">
        <f t="shared" si="1"/>
        <v>10098.981852960002</v>
      </c>
    </row>
    <row r="13" spans="2:6" ht="15" customHeight="1" x14ac:dyDescent="0.3">
      <c r="B13" s="12" t="s">
        <v>32</v>
      </c>
      <c r="C13" s="61">
        <v>5</v>
      </c>
      <c r="D13" s="35">
        <v>1.7999999999999999E-2</v>
      </c>
      <c r="E13" s="19">
        <f t="shared" si="0"/>
        <v>22168.496750399998</v>
      </c>
      <c r="F13" s="22">
        <f t="shared" si="1"/>
        <v>22168.496750399998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57638.091551040001</v>
      </c>
      <c r="F14" s="22">
        <f t="shared" si="1"/>
        <v>57638.091551040001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58746.516388559998</v>
      </c>
      <c r="F15" s="22">
        <f t="shared" si="1"/>
        <v>58746.516388559998</v>
      </c>
    </row>
    <row r="16" spans="2:6" x14ac:dyDescent="0.3">
      <c r="B16" s="12" t="s">
        <v>33</v>
      </c>
      <c r="C16" s="61">
        <v>5</v>
      </c>
      <c r="D16" s="35">
        <v>0.36299999999999999</v>
      </c>
      <c r="E16" s="19">
        <f t="shared" si="0"/>
        <v>447064.68446640001</v>
      </c>
      <c r="F16" s="22">
        <f t="shared" si="1"/>
        <v>447064.68446640001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217990.21804559999</v>
      </c>
      <c r="F17" s="22">
        <f t="shared" si="1"/>
        <v>217990.21804559999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18596.905607280001</v>
      </c>
      <c r="F18" s="22">
        <f t="shared" si="1"/>
        <v>18596.905607280001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61702.315955279999</v>
      </c>
      <c r="F19" s="22">
        <f t="shared" si="1"/>
        <v>61702.315955279999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44090.67687024</v>
      </c>
      <c r="F20" s="22">
        <f t="shared" si="1"/>
        <v>44090.67687024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3325.2745125600004</v>
      </c>
      <c r="F21" s="22">
        <f t="shared" si="1"/>
        <v>3325.2745125600004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1231583.1528</v>
      </c>
      <c r="F22" s="57">
        <f>E22+(E22*$C$6)</f>
        <v>1231583.1528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ACpNVkEMJLw+jg2xCciqBdFXFVz+LFwK8Ti3gIoAtYV/E9shJynBT06wfAsWRz0C9xkq7ODU4069R7RA6MQjjg==" saltValue="4FxqTyfy0RqpPPdQDV3tEg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G8" sqref="G8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35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34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1993613.4046399998</v>
      </c>
      <c r="D8" s="55">
        <f>'Běžné opravy'!E20</f>
        <v>1151753.6127999998</v>
      </c>
      <c r="E8" s="55">
        <f>SNK!E22</f>
        <v>1231583.1528</v>
      </c>
      <c r="F8" s="55">
        <f>SUM(C8:E8)</f>
        <v>4376950.1702399999</v>
      </c>
      <c r="G8" s="56">
        <f>F8*2</f>
        <v>8753900.3404799998</v>
      </c>
    </row>
    <row r="13" spans="2:8" x14ac:dyDescent="0.3">
      <c r="B13" s="37"/>
    </row>
  </sheetData>
  <sheetProtection algorithmName="SHA-512" hashValue="3/9hbGVoNwbRRbKWzLsMNpoEQlLljzxVfw2AGvnuLkjwsMBL/NVHuX66darFiGDz1eK0M3r2S3uL6ID4I9wghQ==" saltValue="xXqg+YVuQOE+txohY7hbMA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2022-12-14T09:59:50Z</dcterms:modified>
</cp:coreProperties>
</file>