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filterPrivacy="1" defaultThemeVersion="124226"/>
  <bookViews>
    <workbookView xWindow="65416" yWindow="49216" windowWidth="29040" windowHeight="15840" activeTab="3"/>
  </bookViews>
  <sheets>
    <sheet name="Plánované stavby" sheetId="1" r:id="rId1"/>
    <sheet name="Běžné opravy" sheetId="2" r:id="rId2"/>
    <sheet name="SNK" sheetId="3" r:id="rId3"/>
    <sheet name="Cena celkem" sheetId="4" r:id="rId4"/>
  </sheets>
  <definedNames/>
  <calcPr calcId="191029"/>
  <extLst/>
</workbook>
</file>

<file path=xl/sharedStrings.xml><?xml version="1.0" encoding="utf-8"?>
<sst xmlns="http://schemas.openxmlformats.org/spreadsheetml/2006/main" count="86" uniqueCount="37">
  <si>
    <t>Dodavatel:</t>
  </si>
  <si>
    <t>XYZ</t>
  </si>
  <si>
    <t>Dílčí část:</t>
  </si>
  <si>
    <t>Geodetické práce</t>
  </si>
  <si>
    <t>Příspěvek za vedení skladu</t>
  </si>
  <si>
    <t>Činnost</t>
  </si>
  <si>
    <t>Oblast</t>
  </si>
  <si>
    <t>Opravy</t>
  </si>
  <si>
    <t>Mechanizace</t>
  </si>
  <si>
    <t>Subdodávky</t>
  </si>
  <si>
    <t>Montážní práce</t>
  </si>
  <si>
    <t>Zemní práce</t>
  </si>
  <si>
    <t>Inženýrská činnost zhotovitele</t>
  </si>
  <si>
    <t>Dokumentace pro TE</t>
  </si>
  <si>
    <t>Výchozí revize</t>
  </si>
  <si>
    <t>Celkem</t>
  </si>
  <si>
    <t>Materiál zhotovitele</t>
  </si>
  <si>
    <t>Materiál nevýnosový a odpad ze zemních a demolič.prací ke zneškod</t>
  </si>
  <si>
    <t>Po uprávě slevou/přirážkou</t>
  </si>
  <si>
    <t>Roční objem pro účely hodnocení</t>
  </si>
  <si>
    <t>Procentuální podíl činností</t>
  </si>
  <si>
    <t>Ceník v příloze</t>
  </si>
  <si>
    <t>Celkem upraveno o slevu/přirážku</t>
  </si>
  <si>
    <t>Součet</t>
  </si>
  <si>
    <t>Plánované
stavby</t>
  </si>
  <si>
    <t>Celková Sleva(-)/Přirážka(+) nabídnutá účastníkem (v procentech 
s přesností na jedno desetinné místo)</t>
  </si>
  <si>
    <t>Celková Sleva(-)/Přirážka(+) nabídnutá účastníkem (v procentech s přesností na jedno desetinné místo)</t>
  </si>
  <si>
    <t>Celková Sleva(-)/Přirážka(+) nabídnutá účastníkem 
(v procentech s přesností na jedno desetinné místo)</t>
  </si>
  <si>
    <t>Účastníci jsou oprávněni vyplňovat pouze žlutě podbarvená pole. V případě nabídky slevy uvedou zápornou hodnotu slevy v procentech s přesností na jedno desetinné místo, v případě přirážky pak kladnou hodnotu přirážky v procentech s přesností na jedno desetinné místo.</t>
  </si>
  <si>
    <r>
      <t xml:space="preserve">Celková předpokládaná hodnota plnění dané části VZ za dobu 24 měsíců trvání smlouvy, </t>
    </r>
    <r>
      <rPr>
        <b/>
        <u val="single"/>
        <sz val="11"/>
        <color theme="1"/>
        <rFont val="Calibri"/>
        <family val="2"/>
        <scheme val="minor"/>
      </rPr>
      <t>pro účely hodnocení.</t>
    </r>
  </si>
  <si>
    <t>Katergorie 2 - Plánované stavby</t>
  </si>
  <si>
    <t>Kategorie 2 - Běžné opravy</t>
  </si>
  <si>
    <t>Doprava materiálu</t>
  </si>
  <si>
    <t>PD vč. územního souhlasu, kolaudačního souhlasu, sml. Budoucí o VB</t>
  </si>
  <si>
    <t>SNK</t>
  </si>
  <si>
    <t>14 - Jindřichův Hradec</t>
  </si>
  <si>
    <t>Kategorie 2 - SNK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</si>
</sst>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  <numFmt numFmtId="166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rgb="FF394A58"/>
      <name val="Calibri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 diagonalUp="1">
      <left style="medium"/>
      <right style="thin"/>
      <top style="double"/>
      <bottom style="medium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double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 style="double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0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/>
    </xf>
    <xf numFmtId="165" fontId="0" fillId="0" borderId="0" xfId="0" applyNumberFormat="1"/>
    <xf numFmtId="0" fontId="0" fillId="0" borderId="0" xfId="0" applyAlignment="1">
      <alignment wrapText="1"/>
    </xf>
    <xf numFmtId="10" fontId="0" fillId="0" borderId="0" xfId="20" applyNumberFormat="1" applyFont="1" applyAlignment="1">
      <alignment wrapText="1"/>
    </xf>
    <xf numFmtId="0" fontId="7" fillId="0" borderId="1" xfId="0" applyFont="1" applyBorder="1"/>
    <xf numFmtId="0" fontId="7" fillId="0" borderId="2" xfId="0" applyFont="1" applyBorder="1"/>
    <xf numFmtId="165" fontId="0" fillId="0" borderId="0" xfId="0" applyNumberForma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/>
    </xf>
    <xf numFmtId="0" fontId="0" fillId="0" borderId="0" xfId="0"/>
    <xf numFmtId="44" fontId="0" fillId="0" borderId="3" xfId="0" applyNumberFormat="1" applyBorder="1"/>
    <xf numFmtId="44" fontId="2" fillId="0" borderId="4" xfId="0" applyNumberFormat="1" applyFont="1" applyBorder="1"/>
    <xf numFmtId="44" fontId="6" fillId="0" borderId="0" xfId="21" applyFont="1"/>
    <xf numFmtId="44" fontId="0" fillId="0" borderId="5" xfId="0" applyNumberFormat="1" applyBorder="1"/>
    <xf numFmtId="44" fontId="0" fillId="0" borderId="6" xfId="0" applyNumberFormat="1" applyBorder="1"/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/>
    <xf numFmtId="10" fontId="2" fillId="0" borderId="4" xfId="20" applyNumberFormat="1" applyFont="1" applyBorder="1" applyAlignment="1">
      <alignment horizontal="right"/>
    </xf>
    <xf numFmtId="0" fontId="3" fillId="0" borderId="9" xfId="0" applyFont="1" applyFill="1" applyBorder="1" applyAlignment="1">
      <alignment horizontal="left" vertical="top"/>
    </xf>
    <xf numFmtId="0" fontId="2" fillId="0" borderId="10" xfId="0" applyFont="1" applyBorder="1"/>
    <xf numFmtId="0" fontId="2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2" fillId="0" borderId="13" xfId="0" applyFont="1" applyBorder="1" applyAlignment="1">
      <alignment horizontal="center"/>
    </xf>
    <xf numFmtId="10" fontId="2" fillId="0" borderId="3" xfId="20" applyNumberFormat="1" applyFont="1" applyBorder="1" applyAlignment="1">
      <alignment horizontal="right"/>
    </xf>
    <xf numFmtId="10" fontId="2" fillId="0" borderId="14" xfId="20" applyNumberFormat="1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0" fontId="2" fillId="2" borderId="3" xfId="20" applyNumberFormat="1" applyFont="1" applyFill="1" applyBorder="1" applyAlignment="1">
      <alignment horizontal="right"/>
    </xf>
    <xf numFmtId="10" fontId="2" fillId="2" borderId="14" xfId="20" applyNumberFormat="1" applyFont="1" applyFill="1" applyBorder="1" applyAlignment="1">
      <alignment horizontal="right"/>
    </xf>
    <xf numFmtId="10" fontId="2" fillId="2" borderId="14" xfId="20" applyNumberFormat="1" applyFont="1" applyFill="1" applyBorder="1"/>
    <xf numFmtId="10" fontId="2" fillId="2" borderId="15" xfId="20" applyNumberFormat="1" applyFont="1" applyFill="1" applyBorder="1"/>
    <xf numFmtId="10" fontId="0" fillId="0" borderId="0" xfId="0" applyNumberFormat="1" applyAlignment="1">
      <alignment horizontal="left" vertical="top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2" fillId="0" borderId="19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left" vertical="top" wrapText="1"/>
    </xf>
    <xf numFmtId="166" fontId="0" fillId="0" borderId="21" xfId="20" applyNumberFormat="1" applyFont="1" applyBorder="1" applyAlignment="1">
      <alignment horizontal="center" vertical="center"/>
    </xf>
    <xf numFmtId="166" fontId="0" fillId="0" borderId="15" xfId="2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44" fontId="8" fillId="0" borderId="24" xfId="0" applyNumberFormat="1" applyFont="1" applyFill="1" applyBorder="1"/>
    <xf numFmtId="166" fontId="0" fillId="3" borderId="0" xfId="0" applyNumberFormat="1" applyFill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0" fillId="0" borderId="25" xfId="0" applyBorder="1" applyAlignment="1">
      <alignment horizontal="left" vertical="top"/>
    </xf>
    <xf numFmtId="0" fontId="0" fillId="0" borderId="25" xfId="0" applyBorder="1" applyAlignment="1">
      <alignment horizontal="left"/>
    </xf>
    <xf numFmtId="44" fontId="0" fillId="0" borderId="26" xfId="0" applyNumberFormat="1" applyBorder="1"/>
    <xf numFmtId="10" fontId="2" fillId="0" borderId="27" xfId="20" applyNumberFormat="1" applyFont="1" applyBorder="1" applyAlignment="1">
      <alignment horizontal="right"/>
    </xf>
    <xf numFmtId="44" fontId="2" fillId="0" borderId="4" xfId="21" applyFont="1" applyFill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  <cellStyle name="Normální 2" xfId="22"/>
    <cellStyle name="Procenta 2" xfId="23"/>
    <cellStyle name="Čárka 2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2"/>
  <sheetViews>
    <sheetView showGridLines="0" workbookViewId="0" topLeftCell="A1">
      <selection activeCell="C18" sqref="C18"/>
    </sheetView>
  </sheetViews>
  <sheetFormatPr defaultColWidth="9.140625" defaultRowHeight="15"/>
  <cols>
    <col min="1" max="1" width="5.421875" style="0" customWidth="1"/>
    <col min="2" max="2" width="62.8515625" style="0" bestFit="1" customWidth="1"/>
    <col min="3" max="3" width="24.57421875" style="0" bestFit="1" customWidth="1"/>
    <col min="4" max="4" width="25.8515625" style="0" bestFit="1" customWidth="1"/>
    <col min="5" max="5" width="31.140625" style="0" bestFit="1" customWidth="1"/>
    <col min="6" max="6" width="25.8515625" style="0" bestFit="1" customWidth="1"/>
  </cols>
  <sheetData>
    <row r="2" spans="2:5" ht="15.6">
      <c r="B2" s="1" t="s">
        <v>0</v>
      </c>
      <c r="C2" s="31" t="str">
        <f>'Cena celkem'!C3</f>
        <v>XYZ</v>
      </c>
      <c r="D2" s="2"/>
      <c r="E2" s="2"/>
    </row>
    <row r="3" spans="2:5" ht="15.6">
      <c r="B3" s="1" t="s">
        <v>2</v>
      </c>
      <c r="C3" s="31" t="s">
        <v>35</v>
      </c>
      <c r="D3" s="2"/>
      <c r="E3" s="2"/>
    </row>
    <row r="4" spans="2:5" ht="15.6">
      <c r="B4" s="1" t="s">
        <v>6</v>
      </c>
      <c r="C4" s="31" t="s">
        <v>30</v>
      </c>
      <c r="D4" s="2"/>
      <c r="E4" s="2"/>
    </row>
    <row r="5" spans="2:5" s="18" customFormat="1" ht="15.6">
      <c r="B5" s="1"/>
      <c r="C5" s="31"/>
      <c r="D5" s="2"/>
      <c r="E5" s="2"/>
    </row>
    <row r="6" spans="2:5" ht="46.8">
      <c r="B6" s="3" t="s">
        <v>25</v>
      </c>
      <c r="C6" s="58">
        <v>0</v>
      </c>
      <c r="D6" s="2"/>
      <c r="E6" s="21"/>
    </row>
    <row r="7" spans="2:5" ht="15" thickBot="1">
      <c r="B7" s="2"/>
      <c r="C7" s="2"/>
      <c r="D7" s="2"/>
      <c r="E7" s="2"/>
    </row>
    <row r="8" spans="2:6" ht="16.2" thickBot="1">
      <c r="B8" s="28" t="s">
        <v>5</v>
      </c>
      <c r="C8" s="30" t="s">
        <v>21</v>
      </c>
      <c r="D8" s="24" t="s">
        <v>20</v>
      </c>
      <c r="E8" s="25" t="s">
        <v>19</v>
      </c>
      <c r="F8" s="26" t="s">
        <v>18</v>
      </c>
    </row>
    <row r="9" spans="2:8" ht="15">
      <c r="B9" s="11" t="s">
        <v>10</v>
      </c>
      <c r="C9" s="60">
        <v>5</v>
      </c>
      <c r="D9" s="34">
        <v>0.1564</v>
      </c>
      <c r="E9" s="19">
        <f aca="true" t="shared" si="0" ref="E9:E19">D9*$E$20</f>
        <v>311801.136485696</v>
      </c>
      <c r="F9" s="23">
        <f>E9+(E9*$C$6)</f>
        <v>311801.136485696</v>
      </c>
      <c r="H9" s="17"/>
    </row>
    <row r="10" spans="2:9" ht="15">
      <c r="B10" s="12" t="s">
        <v>11</v>
      </c>
      <c r="C10" s="60">
        <v>5</v>
      </c>
      <c r="D10" s="35">
        <v>0.233</v>
      </c>
      <c r="E10" s="19">
        <f t="shared" si="0"/>
        <v>464511.92328111996</v>
      </c>
      <c r="F10" s="22">
        <f aca="true" t="shared" si="1" ref="F10:F14">E10+(E10*$C$6)</f>
        <v>464511.92328111996</v>
      </c>
      <c r="H10" s="17"/>
      <c r="I10" s="18"/>
    </row>
    <row r="11" spans="2:9" ht="15">
      <c r="B11" s="12" t="s">
        <v>8</v>
      </c>
      <c r="C11" s="60">
        <v>5</v>
      </c>
      <c r="D11" s="35">
        <v>0.228</v>
      </c>
      <c r="E11" s="19">
        <f t="shared" si="0"/>
        <v>454543.85625792</v>
      </c>
      <c r="F11" s="22">
        <f t="shared" si="1"/>
        <v>454543.85625792</v>
      </c>
      <c r="H11" s="17"/>
      <c r="I11" s="18"/>
    </row>
    <row r="12" spans="2:9" ht="15">
      <c r="B12" s="12" t="s">
        <v>16</v>
      </c>
      <c r="C12" s="60">
        <v>5</v>
      </c>
      <c r="D12" s="35">
        <v>0.0082</v>
      </c>
      <c r="E12" s="19">
        <f t="shared" si="0"/>
        <v>16347.629918048</v>
      </c>
      <c r="F12" s="22">
        <f t="shared" si="1"/>
        <v>16347.629918048</v>
      </c>
      <c r="H12" s="17"/>
      <c r="I12" s="18"/>
    </row>
    <row r="13" spans="2:9" ht="15">
      <c r="B13" s="12" t="s">
        <v>9</v>
      </c>
      <c r="C13" s="60">
        <v>5</v>
      </c>
      <c r="D13" s="35">
        <v>0.099</v>
      </c>
      <c r="E13" s="19">
        <f t="shared" si="0"/>
        <v>197367.72705935998</v>
      </c>
      <c r="F13" s="22">
        <f t="shared" si="1"/>
        <v>197367.72705935998</v>
      </c>
      <c r="H13" s="17"/>
      <c r="I13" s="18"/>
    </row>
    <row r="14" spans="2:9" ht="15">
      <c r="B14" s="12" t="s">
        <v>12</v>
      </c>
      <c r="C14" s="60">
        <v>5</v>
      </c>
      <c r="D14" s="35">
        <v>0.0471</v>
      </c>
      <c r="E14" s="19">
        <f t="shared" si="0"/>
        <v>93899.191358544</v>
      </c>
      <c r="F14" s="22">
        <f t="shared" si="1"/>
        <v>93899.191358544</v>
      </c>
      <c r="H14" s="17"/>
      <c r="I14" s="18"/>
    </row>
    <row r="15" spans="2:9" ht="15">
      <c r="B15" s="12" t="s">
        <v>3</v>
      </c>
      <c r="C15" s="60">
        <v>5</v>
      </c>
      <c r="D15" s="35">
        <v>0.0993</v>
      </c>
      <c r="E15" s="19">
        <f t="shared" si="0"/>
        <v>197965.81108075197</v>
      </c>
      <c r="F15" s="22">
        <f aca="true" t="shared" si="2" ref="F15:F20">E15+(E15*$C$6)</f>
        <v>197965.81108075197</v>
      </c>
      <c r="H15" s="17"/>
      <c r="I15" s="18"/>
    </row>
    <row r="16" spans="2:9" ht="15">
      <c r="B16" s="12" t="s">
        <v>13</v>
      </c>
      <c r="C16" s="60">
        <v>5</v>
      </c>
      <c r="D16" s="35">
        <v>0.0237</v>
      </c>
      <c r="E16" s="19">
        <f t="shared" si="0"/>
        <v>47248.637689967996</v>
      </c>
      <c r="F16" s="22">
        <f t="shared" si="2"/>
        <v>47248.637689967996</v>
      </c>
      <c r="H16" s="17"/>
      <c r="I16" s="18"/>
    </row>
    <row r="17" spans="2:9" ht="15">
      <c r="B17" s="12" t="s">
        <v>14</v>
      </c>
      <c r="C17" s="60">
        <v>5</v>
      </c>
      <c r="D17" s="35">
        <v>0.0401</v>
      </c>
      <c r="E17" s="19">
        <f t="shared" si="0"/>
        <v>79943.89752606399</v>
      </c>
      <c r="F17" s="22">
        <f t="shared" si="2"/>
        <v>79943.89752606399</v>
      </c>
      <c r="H17" s="17"/>
      <c r="I17" s="18"/>
    </row>
    <row r="18" spans="2:9" ht="15">
      <c r="B18" s="12" t="s">
        <v>17</v>
      </c>
      <c r="C18" s="60">
        <v>5</v>
      </c>
      <c r="D18" s="35">
        <v>0.0625</v>
      </c>
      <c r="E18" s="19">
        <f t="shared" si="0"/>
        <v>124600.83778999999</v>
      </c>
      <c r="F18" s="22">
        <f t="shared" si="2"/>
        <v>124600.83778999999</v>
      </c>
      <c r="H18" s="17"/>
      <c r="I18" s="18"/>
    </row>
    <row r="19" spans="2:9" ht="15" thickBot="1">
      <c r="B19" s="12" t="s">
        <v>4</v>
      </c>
      <c r="C19" s="32">
        <v>24</v>
      </c>
      <c r="D19" s="35">
        <v>0.0027409672870633978</v>
      </c>
      <c r="E19" s="19">
        <f t="shared" si="0"/>
        <v>5464.429125169324</v>
      </c>
      <c r="F19" s="22">
        <f t="shared" si="2"/>
        <v>5464.429125169324</v>
      </c>
      <c r="H19" s="17"/>
      <c r="I19" s="18"/>
    </row>
    <row r="20" spans="2:9" ht="19.2" thickBot="1" thickTop="1">
      <c r="B20" s="29" t="s">
        <v>15</v>
      </c>
      <c r="C20" s="33"/>
      <c r="D20" s="27">
        <v>1</v>
      </c>
      <c r="E20" s="20">
        <v>1993613.4046399998</v>
      </c>
      <c r="F20" s="57">
        <f t="shared" si="2"/>
        <v>1993613.4046399998</v>
      </c>
      <c r="H20" s="17"/>
      <c r="I20" s="18"/>
    </row>
    <row r="21" spans="8:9" ht="15">
      <c r="H21" s="17"/>
      <c r="I21" s="18"/>
    </row>
    <row r="23" ht="57.6">
      <c r="B23" s="43" t="s">
        <v>28</v>
      </c>
    </row>
    <row r="24" spans="1:14" ht="15">
      <c r="A24" s="5"/>
      <c r="B24" s="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>
      <c r="A25" s="2"/>
      <c r="B25" s="6"/>
      <c r="C25" s="16"/>
      <c r="D25" s="15"/>
      <c r="E25" s="15"/>
      <c r="F25" s="15"/>
      <c r="G25" s="15"/>
      <c r="H25" s="15"/>
      <c r="I25" s="16"/>
      <c r="J25" s="15"/>
      <c r="K25" s="15"/>
      <c r="L25" s="15"/>
      <c r="M25" s="15"/>
      <c r="N25" s="15"/>
    </row>
    <row r="26" spans="1:9" ht="15">
      <c r="A26" s="4"/>
      <c r="B26" s="6"/>
      <c r="C26" s="7"/>
      <c r="D26" s="8"/>
      <c r="I26" s="2"/>
    </row>
    <row r="27" spans="1:9" ht="15">
      <c r="A27" s="4"/>
      <c r="B27" s="6"/>
      <c r="C27" s="7"/>
      <c r="D27" s="8"/>
      <c r="I27" s="2"/>
    </row>
    <row r="28" spans="1:16" ht="15">
      <c r="A28" s="4"/>
      <c r="B28" s="6"/>
      <c r="C28" s="7"/>
      <c r="D28" s="8"/>
      <c r="I28" s="2"/>
      <c r="L28" s="9"/>
      <c r="M28" s="9"/>
      <c r="N28" s="9"/>
      <c r="O28" s="9"/>
      <c r="P28" s="9"/>
    </row>
    <row r="29" spans="1:16" ht="15">
      <c r="A29" s="4"/>
      <c r="B29" s="6"/>
      <c r="C29" s="7"/>
      <c r="D29" s="8"/>
      <c r="L29" s="9"/>
      <c r="M29" s="9"/>
      <c r="N29" s="9"/>
      <c r="O29" s="9"/>
      <c r="P29" s="9"/>
    </row>
    <row r="30" spans="1:16" ht="15">
      <c r="A30" s="4"/>
      <c r="B30" s="6"/>
      <c r="C30" s="7"/>
      <c r="D30" s="8"/>
      <c r="L30" s="10"/>
      <c r="M30" s="10"/>
      <c r="N30" s="10"/>
      <c r="O30" s="9"/>
      <c r="P30" s="9"/>
    </row>
    <row r="31" spans="1:16" ht="15">
      <c r="A31" s="5"/>
      <c r="B31" s="6"/>
      <c r="C31" s="7"/>
      <c r="D31" s="13"/>
      <c r="L31" s="9"/>
      <c r="M31" s="9"/>
      <c r="N31" s="9"/>
      <c r="O31" s="9"/>
      <c r="P31" s="9"/>
    </row>
    <row r="32" spans="4:16" ht="15">
      <c r="D32" s="14"/>
      <c r="L32" s="9"/>
      <c r="M32" s="9"/>
      <c r="N32" s="9"/>
      <c r="O32" s="9"/>
      <c r="P32" s="9"/>
    </row>
  </sheetData>
  <sheetProtection algorithmName="SHA-512" hashValue="nCs/aquaN1AvEMm585DNdhDuc9U7hSa6Pw/vmZ+nVFHT8jSlVWx67iCfqFiQf9VPxJ2jc1BwtcmHdhtVO3uU5g==" saltValue="ujsYQhsJiCtXYhzj9lW3BA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46"/>
  <sheetViews>
    <sheetView showGridLines="0" workbookViewId="0" topLeftCell="A1">
      <selection activeCell="C18" sqref="C18"/>
    </sheetView>
  </sheetViews>
  <sheetFormatPr defaultColWidth="9.140625" defaultRowHeight="15"/>
  <cols>
    <col min="1" max="1" width="5.421875" style="0" customWidth="1"/>
    <col min="2" max="2" width="62.8515625" style="0" bestFit="1" customWidth="1"/>
    <col min="3" max="3" width="24.57421875" style="0" bestFit="1" customWidth="1"/>
    <col min="4" max="4" width="25.8515625" style="0" bestFit="1" customWidth="1"/>
    <col min="5" max="5" width="31.140625" style="0" bestFit="1" customWidth="1"/>
    <col min="6" max="6" width="25.8515625" style="0" bestFit="1" customWidth="1"/>
  </cols>
  <sheetData>
    <row r="2" spans="2:6" ht="15.6">
      <c r="B2" s="1" t="s">
        <v>0</v>
      </c>
      <c r="C2" s="31" t="str">
        <f>'Cena celkem'!C3</f>
        <v>XYZ</v>
      </c>
      <c r="D2" s="2"/>
      <c r="E2" s="2"/>
      <c r="F2" s="18"/>
    </row>
    <row r="3" spans="2:6" ht="15.6">
      <c r="B3" s="1" t="s">
        <v>2</v>
      </c>
      <c r="C3" s="31" t="s">
        <v>35</v>
      </c>
      <c r="D3" s="2"/>
      <c r="E3" s="2"/>
      <c r="F3" s="18"/>
    </row>
    <row r="4" spans="2:7" ht="15.6">
      <c r="B4" s="1" t="s">
        <v>6</v>
      </c>
      <c r="C4" s="31" t="s">
        <v>31</v>
      </c>
      <c r="D4" s="2"/>
      <c r="E4" s="2"/>
      <c r="F4" s="18"/>
      <c r="G4" s="18"/>
    </row>
    <row r="5" spans="2:7" ht="15.6">
      <c r="B5" s="1"/>
      <c r="C5" s="31"/>
      <c r="D5" s="2"/>
      <c r="E5" s="2"/>
      <c r="F5" s="18"/>
      <c r="G5" s="18"/>
    </row>
    <row r="6" spans="2:7" ht="46.8">
      <c r="B6" s="3" t="s">
        <v>25</v>
      </c>
      <c r="C6" s="58">
        <v>0</v>
      </c>
      <c r="D6" s="2"/>
      <c r="E6" s="21"/>
      <c r="F6" s="18"/>
      <c r="G6" s="18"/>
    </row>
    <row r="7" spans="2:7" ht="15" thickBot="1">
      <c r="B7" s="2"/>
      <c r="C7" s="2"/>
      <c r="D7" s="2"/>
      <c r="E7" s="2"/>
      <c r="F7" s="18"/>
      <c r="G7" s="18"/>
    </row>
    <row r="8" spans="2:7" ht="16.2" thickBot="1">
      <c r="B8" s="28" t="s">
        <v>5</v>
      </c>
      <c r="C8" s="30" t="s">
        <v>21</v>
      </c>
      <c r="D8" s="24" t="s">
        <v>20</v>
      </c>
      <c r="E8" s="25" t="s">
        <v>19</v>
      </c>
      <c r="F8" s="26" t="s">
        <v>18</v>
      </c>
      <c r="G8" s="18"/>
    </row>
    <row r="9" spans="2:7" ht="15">
      <c r="B9" s="11" t="s">
        <v>10</v>
      </c>
      <c r="C9" s="61">
        <v>5</v>
      </c>
      <c r="D9" s="39">
        <v>0.4817</v>
      </c>
      <c r="E9" s="19">
        <f aca="true" t="shared" si="0" ref="E9:E19">D9*$E$20</f>
        <v>554799.7152857599</v>
      </c>
      <c r="F9" s="23">
        <f>E9+(E9*$C$6)</f>
        <v>554799.7152857599</v>
      </c>
      <c r="G9" s="18"/>
    </row>
    <row r="10" spans="2:7" ht="15">
      <c r="B10" s="12" t="s">
        <v>11</v>
      </c>
      <c r="C10" s="61">
        <v>5</v>
      </c>
      <c r="D10" s="40">
        <v>0.0776</v>
      </c>
      <c r="E10" s="19">
        <f t="shared" si="0"/>
        <v>89376.08035327999</v>
      </c>
      <c r="F10" s="22">
        <f aca="true" t="shared" si="1" ref="F10:F14">E10+(E10*$C$6)</f>
        <v>89376.08035327999</v>
      </c>
      <c r="G10" s="18"/>
    </row>
    <row r="11" spans="2:7" ht="15">
      <c r="B11" s="12" t="s">
        <v>8</v>
      </c>
      <c r="C11" s="61">
        <v>5</v>
      </c>
      <c r="D11" s="41">
        <v>0.2938</v>
      </c>
      <c r="E11" s="19">
        <f t="shared" si="0"/>
        <v>338385.2114406399</v>
      </c>
      <c r="F11" s="22">
        <f t="shared" si="1"/>
        <v>338385.2114406399</v>
      </c>
      <c r="G11" s="18"/>
    </row>
    <row r="12" spans="2:7" ht="15">
      <c r="B12" s="12" t="s">
        <v>16</v>
      </c>
      <c r="C12" s="61">
        <v>5</v>
      </c>
      <c r="D12" s="40">
        <v>0.0663</v>
      </c>
      <c r="E12" s="19">
        <f t="shared" si="0"/>
        <v>76361.26452863998</v>
      </c>
      <c r="F12" s="22">
        <f t="shared" si="1"/>
        <v>76361.26452863998</v>
      </c>
      <c r="G12" s="18"/>
    </row>
    <row r="13" spans="2:7" ht="15">
      <c r="B13" s="12" t="s">
        <v>9</v>
      </c>
      <c r="C13" s="61">
        <v>5</v>
      </c>
      <c r="D13" s="40">
        <v>0.0175</v>
      </c>
      <c r="E13" s="19">
        <f t="shared" si="0"/>
        <v>20155.688223999998</v>
      </c>
      <c r="F13" s="22">
        <f t="shared" si="1"/>
        <v>20155.688223999998</v>
      </c>
      <c r="G13" s="18"/>
    </row>
    <row r="14" spans="2:7" ht="15">
      <c r="B14" s="12" t="s">
        <v>12</v>
      </c>
      <c r="C14" s="61">
        <v>5</v>
      </c>
      <c r="D14" s="40">
        <v>0.019581747380686215</v>
      </c>
      <c r="E14" s="19">
        <f t="shared" si="0"/>
        <v>22553.34829064228</v>
      </c>
      <c r="F14" s="22">
        <f t="shared" si="1"/>
        <v>22553.34829064228</v>
      </c>
      <c r="G14" s="18"/>
    </row>
    <row r="15" spans="2:7" ht="15">
      <c r="B15" s="12" t="s">
        <v>3</v>
      </c>
      <c r="C15" s="61">
        <v>5</v>
      </c>
      <c r="D15" s="40">
        <v>0.002</v>
      </c>
      <c r="E15" s="19">
        <f t="shared" si="0"/>
        <v>2303.5072255999994</v>
      </c>
      <c r="F15" s="22">
        <f aca="true" t="shared" si="2" ref="F15:F20">E15+(E15*$C$6)</f>
        <v>2303.5072255999994</v>
      </c>
      <c r="G15" s="18"/>
    </row>
    <row r="16" spans="2:7" ht="15">
      <c r="B16" s="12" t="s">
        <v>13</v>
      </c>
      <c r="C16" s="61">
        <v>5</v>
      </c>
      <c r="D16" s="40">
        <v>0.0193</v>
      </c>
      <c r="E16" s="19">
        <f t="shared" si="0"/>
        <v>22228.844727039996</v>
      </c>
      <c r="F16" s="22">
        <f t="shared" si="2"/>
        <v>22228.844727039996</v>
      </c>
      <c r="G16" s="18"/>
    </row>
    <row r="17" spans="2:7" ht="15">
      <c r="B17" s="12" t="s">
        <v>14</v>
      </c>
      <c r="C17" s="61">
        <v>5</v>
      </c>
      <c r="D17" s="40">
        <v>5.257237825170662E-05</v>
      </c>
      <c r="E17" s="19">
        <f t="shared" si="0"/>
        <v>60.550426584891234</v>
      </c>
      <c r="F17" s="22">
        <f t="shared" si="2"/>
        <v>60.550426584891234</v>
      </c>
      <c r="G17" s="18"/>
    </row>
    <row r="18" spans="2:7" ht="15">
      <c r="B18" s="12" t="s">
        <v>17</v>
      </c>
      <c r="C18" s="61">
        <v>5</v>
      </c>
      <c r="D18" s="40">
        <v>0.0194</v>
      </c>
      <c r="E18" s="19">
        <f t="shared" si="0"/>
        <v>22344.020088319998</v>
      </c>
      <c r="F18" s="22">
        <f t="shared" si="2"/>
        <v>22344.020088319998</v>
      </c>
      <c r="G18" s="18"/>
    </row>
    <row r="19" spans="2:7" ht="15" thickBot="1">
      <c r="B19" s="12" t="s">
        <v>4</v>
      </c>
      <c r="C19" s="32">
        <v>24</v>
      </c>
      <c r="D19" s="42">
        <v>0.0028</v>
      </c>
      <c r="E19" s="19">
        <f t="shared" si="0"/>
        <v>3224.9101158399994</v>
      </c>
      <c r="F19" s="22">
        <f t="shared" si="2"/>
        <v>3224.9101158399994</v>
      </c>
      <c r="G19" s="18"/>
    </row>
    <row r="20" spans="2:7" ht="19.2" thickBot="1" thickTop="1">
      <c r="B20" s="29" t="s">
        <v>15</v>
      </c>
      <c r="C20" s="33"/>
      <c r="D20" s="27">
        <f>SUM(D9:D19)</f>
        <v>1.0000343197589379</v>
      </c>
      <c r="E20" s="20">
        <v>1151753.6127999998</v>
      </c>
      <c r="F20" s="57">
        <f t="shared" si="2"/>
        <v>1151753.6127999998</v>
      </c>
      <c r="G20" s="18"/>
    </row>
    <row r="21" ht="15">
      <c r="G21" s="18"/>
    </row>
    <row r="22" spans="2:7" ht="15">
      <c r="B22" s="18"/>
      <c r="C22" s="18"/>
      <c r="D22" s="18"/>
      <c r="E22" s="18"/>
      <c r="F22" s="18"/>
      <c r="G22" s="18"/>
    </row>
    <row r="23" spans="2:10" ht="57.6">
      <c r="B23" s="43" t="s">
        <v>28</v>
      </c>
      <c r="C23" s="18"/>
      <c r="D23" s="18"/>
      <c r="E23" s="18"/>
      <c r="F23" s="18"/>
      <c r="G23" s="18"/>
      <c r="H23" s="18"/>
      <c r="I23" s="18"/>
      <c r="J23" s="18"/>
    </row>
    <row r="24" spans="2:10" ht="15">
      <c r="B24" s="18"/>
      <c r="C24" s="18"/>
      <c r="D24" s="18"/>
      <c r="E24" s="18"/>
      <c r="F24" s="18"/>
      <c r="G24" s="18"/>
      <c r="H24" s="18"/>
      <c r="I24" s="18"/>
      <c r="J24" s="18"/>
    </row>
    <row r="25" spans="2:10" ht="15">
      <c r="B25" s="18"/>
      <c r="C25" s="18"/>
      <c r="D25" s="18"/>
      <c r="E25" s="18"/>
      <c r="F25" s="18"/>
      <c r="G25" s="18"/>
      <c r="H25" s="18"/>
      <c r="I25" s="18"/>
      <c r="J25" s="18"/>
    </row>
    <row r="26" spans="2:10" ht="15">
      <c r="B26" s="5"/>
      <c r="C26" s="6"/>
      <c r="D26" s="7"/>
      <c r="E26" s="18"/>
      <c r="F26" s="18"/>
      <c r="G26" s="18"/>
      <c r="H26" s="18"/>
      <c r="I26" s="18"/>
      <c r="J26" s="18"/>
    </row>
    <row r="27" spans="5:10" ht="15">
      <c r="E27" s="18"/>
      <c r="F27" s="18"/>
      <c r="G27" s="18"/>
      <c r="H27" s="18"/>
      <c r="I27" s="18"/>
      <c r="J27" s="18"/>
    </row>
    <row r="28" spans="5:10" ht="15">
      <c r="E28" s="18"/>
      <c r="F28" s="18"/>
      <c r="G28" s="18"/>
      <c r="H28" s="18"/>
      <c r="I28" s="18"/>
      <c r="J28" s="18"/>
    </row>
    <row r="29" spans="5:10" ht="15">
      <c r="E29" s="18"/>
      <c r="F29" s="18"/>
      <c r="G29" s="18"/>
      <c r="H29" s="18"/>
      <c r="I29" s="18"/>
      <c r="J29" s="18"/>
    </row>
    <row r="30" spans="5:10" ht="15">
      <c r="E30" s="18"/>
      <c r="F30" s="18"/>
      <c r="G30" s="18"/>
      <c r="H30" s="18"/>
      <c r="I30" s="18"/>
      <c r="J30" s="18"/>
    </row>
    <row r="31" spans="5:10" ht="15">
      <c r="E31" s="18"/>
      <c r="F31" s="18"/>
      <c r="G31" s="18"/>
      <c r="H31" s="18"/>
      <c r="I31" s="18"/>
      <c r="J31" s="18"/>
    </row>
    <row r="32" spans="5:10" ht="15">
      <c r="E32" s="18"/>
      <c r="F32" s="18"/>
      <c r="G32" s="18"/>
      <c r="H32" s="18"/>
      <c r="I32" s="18"/>
      <c r="J32" s="18"/>
    </row>
    <row r="33" spans="5:10" ht="15">
      <c r="E33" s="18"/>
      <c r="F33" s="18"/>
      <c r="G33" s="18"/>
      <c r="H33" s="18"/>
      <c r="I33" s="18"/>
      <c r="J33" s="18"/>
    </row>
    <row r="34" spans="4:10" ht="15">
      <c r="D34" s="8"/>
      <c r="E34" s="18"/>
      <c r="F34" s="18"/>
      <c r="G34" s="18"/>
      <c r="H34" s="18"/>
      <c r="I34" s="18"/>
      <c r="J34" s="18"/>
    </row>
    <row r="35" spans="4:10" ht="15">
      <c r="D35" s="8"/>
      <c r="E35" s="18"/>
      <c r="F35" s="18"/>
      <c r="G35" s="18"/>
      <c r="H35" s="18"/>
      <c r="I35" s="18"/>
      <c r="J35" s="18"/>
    </row>
    <row r="36" spans="4:10" ht="15">
      <c r="D36" s="8"/>
      <c r="E36" s="18"/>
      <c r="F36" s="18"/>
      <c r="G36" s="18"/>
      <c r="H36" s="18"/>
      <c r="I36" s="18"/>
      <c r="J36" s="18"/>
    </row>
    <row r="37" spans="4:10" ht="15">
      <c r="D37" s="8"/>
      <c r="E37" s="18"/>
      <c r="F37" s="18"/>
      <c r="G37" s="18"/>
      <c r="H37" s="18"/>
      <c r="I37" s="18"/>
      <c r="J37" s="18"/>
    </row>
    <row r="38" spans="4:10" ht="15">
      <c r="D38" s="8"/>
      <c r="E38" s="18"/>
      <c r="F38" s="18"/>
      <c r="G38" s="18"/>
      <c r="H38" s="18"/>
      <c r="I38" s="18"/>
      <c r="J38" s="18"/>
    </row>
    <row r="39" spans="4:10" ht="15">
      <c r="D39" s="8"/>
      <c r="E39" s="18"/>
      <c r="F39" s="18"/>
      <c r="G39" s="18"/>
      <c r="H39" s="18"/>
      <c r="I39" s="18"/>
      <c r="J39" s="18"/>
    </row>
    <row r="40" spans="4:10" ht="15">
      <c r="D40" s="8"/>
      <c r="E40" s="18"/>
      <c r="F40" s="18"/>
      <c r="G40" s="18"/>
      <c r="H40" s="18"/>
      <c r="I40" s="18"/>
      <c r="J40" s="18"/>
    </row>
    <row r="41" spans="4:10" ht="15">
      <c r="D41" s="8"/>
      <c r="E41" s="18"/>
      <c r="F41" s="18"/>
      <c r="G41" s="18"/>
      <c r="H41" s="18"/>
      <c r="I41" s="18"/>
      <c r="J41" s="18"/>
    </row>
    <row r="42" spans="4:10" ht="15">
      <c r="D42" s="8"/>
      <c r="E42" s="18"/>
      <c r="F42" s="18"/>
      <c r="G42" s="18"/>
      <c r="H42" s="18"/>
      <c r="I42" s="18"/>
      <c r="J42" s="18"/>
    </row>
    <row r="43" spans="4:10" ht="15">
      <c r="D43" s="8"/>
      <c r="E43" s="18"/>
      <c r="F43" s="18"/>
      <c r="G43" s="18"/>
      <c r="H43" s="18"/>
      <c r="I43" s="18"/>
      <c r="J43" s="18"/>
    </row>
    <row r="44" spans="4:10" ht="15">
      <c r="D44" s="8"/>
      <c r="E44" s="18"/>
      <c r="F44" s="18"/>
      <c r="G44" s="18"/>
      <c r="H44" s="18"/>
      <c r="I44" s="18"/>
      <c r="J44" s="18"/>
    </row>
    <row r="45" spans="4:10" ht="15">
      <c r="D45" s="8"/>
      <c r="E45" s="18"/>
      <c r="F45" s="18"/>
      <c r="G45" s="18"/>
      <c r="H45" s="18"/>
      <c r="I45" s="18"/>
      <c r="J45" s="18"/>
    </row>
    <row r="46" spans="5:10" ht="15">
      <c r="E46" s="18"/>
      <c r="F46" s="18"/>
      <c r="G46" s="18"/>
      <c r="H46" s="18"/>
      <c r="I46" s="18"/>
      <c r="J46" s="18"/>
    </row>
  </sheetData>
  <sheetProtection algorithmName="SHA-512" hashValue="lH0HHUMDE61kfm6ofppfHL3YQqE2LifKelYvOf/4GUJFwiafwXtL8HkJ29Qp3coe8ywzj6JCjQcLmTku+9P9Tg==" saltValue="u535xwH4JxGBXqvSumZheQ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24"/>
  <sheetViews>
    <sheetView showGridLines="0" workbookViewId="0" topLeftCell="A1">
      <selection activeCell="C15" sqref="C15"/>
    </sheetView>
  </sheetViews>
  <sheetFormatPr defaultColWidth="9.140625" defaultRowHeight="15"/>
  <cols>
    <col min="1" max="1" width="5.421875" style="36" customWidth="1"/>
    <col min="2" max="2" width="97.28125" style="36" customWidth="1"/>
    <col min="3" max="3" width="21.57421875" style="36" customWidth="1"/>
    <col min="4" max="4" width="23.421875" style="36" customWidth="1"/>
    <col min="5" max="5" width="29.7109375" style="36" customWidth="1"/>
    <col min="6" max="6" width="25.8515625" style="36" bestFit="1" customWidth="1"/>
    <col min="7" max="16384" width="9.140625" style="36" customWidth="1"/>
  </cols>
  <sheetData>
    <row r="1" ht="15" customHeight="1"/>
    <row r="2" spans="2:6" ht="15" customHeight="1">
      <c r="B2" s="1" t="s">
        <v>0</v>
      </c>
      <c r="C2" s="31" t="str">
        <f>'Cena celkem'!C3</f>
        <v>XYZ</v>
      </c>
      <c r="D2" s="2"/>
      <c r="E2" s="2"/>
      <c r="F2" s="18"/>
    </row>
    <row r="3" spans="2:6" ht="15" customHeight="1">
      <c r="B3" s="1" t="s">
        <v>2</v>
      </c>
      <c r="C3" s="31" t="s">
        <v>35</v>
      </c>
      <c r="D3" s="2"/>
      <c r="E3" s="2"/>
      <c r="F3" s="18"/>
    </row>
    <row r="4" spans="2:6" ht="15" customHeight="1">
      <c r="B4" s="1" t="s">
        <v>6</v>
      </c>
      <c r="C4" s="31" t="s">
        <v>36</v>
      </c>
      <c r="D4" s="2"/>
      <c r="E4" s="2"/>
      <c r="F4" s="18"/>
    </row>
    <row r="5" spans="2:6" ht="15" customHeight="1">
      <c r="B5" s="1"/>
      <c r="C5" s="31"/>
      <c r="D5" s="2"/>
      <c r="E5" s="2"/>
      <c r="F5" s="18"/>
    </row>
    <row r="6" spans="2:6" ht="15" customHeight="1">
      <c r="B6" s="3" t="s">
        <v>26</v>
      </c>
      <c r="C6" s="58">
        <v>0</v>
      </c>
      <c r="D6" s="2"/>
      <c r="E6" s="21"/>
      <c r="F6" s="18"/>
    </row>
    <row r="7" spans="2:6" ht="15" customHeight="1" thickBot="1">
      <c r="B7" s="2"/>
      <c r="C7" s="2"/>
      <c r="D7" s="2"/>
      <c r="E7" s="2"/>
      <c r="F7" s="18"/>
    </row>
    <row r="8" spans="2:6" ht="15" customHeight="1" thickBot="1">
      <c r="B8" s="28" t="s">
        <v>5</v>
      </c>
      <c r="C8" s="30" t="s">
        <v>21</v>
      </c>
      <c r="D8" s="24" t="s">
        <v>20</v>
      </c>
      <c r="E8" s="25" t="s">
        <v>19</v>
      </c>
      <c r="F8" s="26" t="s">
        <v>18</v>
      </c>
    </row>
    <row r="9" spans="2:6" ht="15" customHeight="1">
      <c r="B9" s="11" t="s">
        <v>10</v>
      </c>
      <c r="C9" s="61">
        <v>5</v>
      </c>
      <c r="D9" s="34">
        <v>0.086</v>
      </c>
      <c r="E9" s="19">
        <f aca="true" t="shared" si="0" ref="E9:E21">D9*$E$22</f>
        <v>105916.1511408</v>
      </c>
      <c r="F9" s="23">
        <f>E9+(E9*$C$6)</f>
        <v>105916.1511408</v>
      </c>
    </row>
    <row r="10" spans="2:6" ht="15" customHeight="1">
      <c r="B10" s="12" t="s">
        <v>11</v>
      </c>
      <c r="C10" s="61">
        <v>5</v>
      </c>
      <c r="D10" s="35">
        <v>0.1001</v>
      </c>
      <c r="E10" s="19">
        <f t="shared" si="0"/>
        <v>123281.47359528</v>
      </c>
      <c r="F10" s="22">
        <f aca="true" t="shared" si="1" ref="F10:F21">E10+(E10*$C$6)</f>
        <v>123281.47359528</v>
      </c>
    </row>
    <row r="11" spans="2:6" ht="15" customHeight="1">
      <c r="B11" s="12" t="s">
        <v>8</v>
      </c>
      <c r="C11" s="61">
        <v>5</v>
      </c>
      <c r="D11" s="35">
        <v>0.0495</v>
      </c>
      <c r="E11" s="19">
        <f t="shared" si="0"/>
        <v>60963.366063600006</v>
      </c>
      <c r="F11" s="22">
        <f t="shared" si="1"/>
        <v>60963.366063600006</v>
      </c>
    </row>
    <row r="12" spans="2:6" ht="15" customHeight="1">
      <c r="B12" s="12" t="s">
        <v>16</v>
      </c>
      <c r="C12" s="61">
        <v>5</v>
      </c>
      <c r="D12" s="35">
        <v>0.0082</v>
      </c>
      <c r="E12" s="19">
        <f t="shared" si="0"/>
        <v>10098.981852960002</v>
      </c>
      <c r="F12" s="22">
        <f t="shared" si="1"/>
        <v>10098.981852960002</v>
      </c>
    </row>
    <row r="13" spans="2:6" ht="15" customHeight="1">
      <c r="B13" s="12" t="s">
        <v>32</v>
      </c>
      <c r="C13" s="61">
        <v>5</v>
      </c>
      <c r="D13" s="35">
        <v>0.018</v>
      </c>
      <c r="E13" s="19">
        <f t="shared" si="0"/>
        <v>22168.496750399998</v>
      </c>
      <c r="F13" s="22">
        <f t="shared" si="1"/>
        <v>22168.496750399998</v>
      </c>
    </row>
    <row r="14" spans="2:6" ht="15" customHeight="1">
      <c r="B14" s="12" t="s">
        <v>9</v>
      </c>
      <c r="C14" s="61">
        <v>5</v>
      </c>
      <c r="D14" s="35">
        <v>0.0468</v>
      </c>
      <c r="E14" s="19">
        <f t="shared" si="0"/>
        <v>57638.09155104</v>
      </c>
      <c r="F14" s="22">
        <f t="shared" si="1"/>
        <v>57638.09155104</v>
      </c>
    </row>
    <row r="15" spans="2:6" ht="15" customHeight="1">
      <c r="B15" s="12" t="s">
        <v>12</v>
      </c>
      <c r="C15" s="61">
        <v>5</v>
      </c>
      <c r="D15" s="35">
        <v>0.0477</v>
      </c>
      <c r="E15" s="19">
        <f t="shared" si="0"/>
        <v>58746.51638856</v>
      </c>
      <c r="F15" s="22">
        <f t="shared" si="1"/>
        <v>58746.51638856</v>
      </c>
    </row>
    <row r="16" spans="2:6" ht="15">
      <c r="B16" s="12" t="s">
        <v>33</v>
      </c>
      <c r="C16" s="61">
        <v>5</v>
      </c>
      <c r="D16" s="35">
        <v>0.363</v>
      </c>
      <c r="E16" s="19">
        <f t="shared" si="0"/>
        <v>447064.6844664</v>
      </c>
      <c r="F16" s="22">
        <f t="shared" si="1"/>
        <v>447064.6844664</v>
      </c>
    </row>
    <row r="17" spans="2:6" ht="15" customHeight="1">
      <c r="B17" s="12" t="s">
        <v>3</v>
      </c>
      <c r="C17" s="61">
        <v>5</v>
      </c>
      <c r="D17" s="35">
        <v>0.177</v>
      </c>
      <c r="E17" s="19">
        <f t="shared" si="0"/>
        <v>217990.2180456</v>
      </c>
      <c r="F17" s="22">
        <f t="shared" si="1"/>
        <v>217990.2180456</v>
      </c>
    </row>
    <row r="18" spans="2:6" ht="15" customHeight="1">
      <c r="B18" s="12" t="s">
        <v>13</v>
      </c>
      <c r="C18" s="61">
        <v>5</v>
      </c>
      <c r="D18" s="35">
        <v>0.0151</v>
      </c>
      <c r="E18" s="19">
        <f t="shared" si="0"/>
        <v>18596.90560728</v>
      </c>
      <c r="F18" s="22">
        <f t="shared" si="1"/>
        <v>18596.90560728</v>
      </c>
    </row>
    <row r="19" spans="2:6" ht="15" customHeight="1">
      <c r="B19" s="12" t="s">
        <v>14</v>
      </c>
      <c r="C19" s="61">
        <v>5</v>
      </c>
      <c r="D19" s="35">
        <v>0.0501</v>
      </c>
      <c r="E19" s="19">
        <f t="shared" si="0"/>
        <v>61702.31595528</v>
      </c>
      <c r="F19" s="22">
        <f t="shared" si="1"/>
        <v>61702.31595528</v>
      </c>
    </row>
    <row r="20" spans="2:6" ht="15" customHeight="1">
      <c r="B20" s="12" t="s">
        <v>17</v>
      </c>
      <c r="C20" s="61">
        <v>5</v>
      </c>
      <c r="D20" s="35">
        <v>0.0358</v>
      </c>
      <c r="E20" s="19">
        <f t="shared" si="0"/>
        <v>44090.67687024</v>
      </c>
      <c r="F20" s="22">
        <f t="shared" si="1"/>
        <v>44090.67687024</v>
      </c>
    </row>
    <row r="21" spans="2:6" ht="15" customHeight="1" thickBot="1">
      <c r="B21" s="12" t="s">
        <v>4</v>
      </c>
      <c r="C21" s="32">
        <v>24</v>
      </c>
      <c r="D21" s="35">
        <v>0.0027</v>
      </c>
      <c r="E21" s="62">
        <f t="shared" si="0"/>
        <v>3325.2745125600004</v>
      </c>
      <c r="F21" s="22">
        <f t="shared" si="1"/>
        <v>3325.2745125600004</v>
      </c>
    </row>
    <row r="22" spans="2:6" ht="20.1" customHeight="1" thickBot="1" thickTop="1">
      <c r="B22" s="29" t="s">
        <v>15</v>
      </c>
      <c r="C22" s="33"/>
      <c r="D22" s="63">
        <f>SUM(D9:D21)</f>
        <v>1</v>
      </c>
      <c r="E22" s="64">
        <v>1231583.1528</v>
      </c>
      <c r="F22" s="57">
        <f>E22+(E22*$C$6)</f>
        <v>1231583.1528</v>
      </c>
    </row>
    <row r="23" ht="15" customHeight="1"/>
    <row r="24" ht="43.2">
      <c r="B24" s="43" t="s">
        <v>28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 algorithmName="SHA-512" hashValue="ACpNVkEMJLw+jg2xCciqBdFXFVz+LFwK8Ti3gIoAtYV/E9shJynBT06wfAsWRz0C9xkq7ODU4069R7RA6MQjjg==" saltValue="4FxqTyfy0RqpPPdQDV3tEg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:H13"/>
  <sheetViews>
    <sheetView showGridLines="0" tabSelected="1" workbookViewId="0" topLeftCell="A1">
      <selection activeCell="C8" sqref="C8"/>
    </sheetView>
  </sheetViews>
  <sheetFormatPr defaultColWidth="9.140625" defaultRowHeight="15"/>
  <cols>
    <col min="2" max="2" width="57.57421875" style="0" customWidth="1"/>
    <col min="3" max="3" width="18.00390625" style="0" customWidth="1"/>
    <col min="4" max="4" width="15.00390625" style="0" bestFit="1" customWidth="1"/>
    <col min="5" max="5" width="18.8515625" style="0" customWidth="1"/>
    <col min="6" max="6" width="28.57421875" style="0" bestFit="1" customWidth="1"/>
    <col min="7" max="7" width="34.28125" style="18" customWidth="1"/>
  </cols>
  <sheetData>
    <row r="3" spans="2:3" ht="15.6">
      <c r="B3" s="1" t="s">
        <v>0</v>
      </c>
      <c r="C3" s="59" t="s">
        <v>1</v>
      </c>
    </row>
    <row r="4" spans="2:3" ht="15.6">
      <c r="B4" s="1" t="s">
        <v>2</v>
      </c>
      <c r="C4" s="1" t="s">
        <v>35</v>
      </c>
    </row>
    <row r="5" spans="2:3" ht="15" thickBot="1">
      <c r="B5" s="2"/>
      <c r="C5" s="2"/>
    </row>
    <row r="6" spans="2:8" ht="57.6">
      <c r="B6" s="44" t="s">
        <v>6</v>
      </c>
      <c r="C6" s="45" t="s">
        <v>24</v>
      </c>
      <c r="D6" s="46" t="s">
        <v>7</v>
      </c>
      <c r="E6" s="46" t="s">
        <v>34</v>
      </c>
      <c r="F6" s="47" t="s">
        <v>23</v>
      </c>
      <c r="G6" s="48" t="s">
        <v>29</v>
      </c>
      <c r="H6" s="38"/>
    </row>
    <row r="7" spans="2:7" ht="37.2" customHeight="1" thickBot="1">
      <c r="B7" s="49" t="s">
        <v>27</v>
      </c>
      <c r="C7" s="50">
        <f>'Plánované stavby'!C6</f>
        <v>0</v>
      </c>
      <c r="D7" s="51">
        <f>'Běžné opravy'!C6</f>
        <v>0</v>
      </c>
      <c r="E7" s="51">
        <f>SNK!C6</f>
        <v>0</v>
      </c>
      <c r="F7" s="52"/>
      <c r="G7" s="53"/>
    </row>
    <row r="8" spans="2:7" ht="21.6" thickBot="1">
      <c r="B8" s="28" t="s">
        <v>22</v>
      </c>
      <c r="C8" s="54">
        <f>'Plánované stavby'!F20</f>
        <v>1993613.4046399998</v>
      </c>
      <c r="D8" s="55">
        <f>'Běžné opravy'!F20</f>
        <v>1151753.6127999998</v>
      </c>
      <c r="E8" s="55">
        <f>SNK!F22</f>
        <v>1231583.1528</v>
      </c>
      <c r="F8" s="55">
        <f>SUM(C8:E8)</f>
        <v>4376950.17024</v>
      </c>
      <c r="G8" s="56">
        <f>F8*2</f>
        <v>8753900.34048</v>
      </c>
    </row>
    <row r="13" ht="15">
      <c r="B13" s="37"/>
    </row>
  </sheetData>
  <sheetProtection algorithmName="SHA-512" hashValue="Gy5lE1wsuoZwN9mOYilwlduaZ/LUkQBCBKcBaGzsqJympRJsYU0xxHnEiI7A5fvVUsYi59uM3BxJrV1WRV8FBw==" saltValue="lkejSnWBXCCbXoqLKiiuuw==" spinCount="100000" sheet="1" objects="1" scenarios="1"/>
  <printOptions/>
  <pageMargins left="0.7" right="0.7" top="0.787401575" bottom="0.7874015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2023-01-05T09:15:26Z</dcterms:modified>
  <cp:category/>
  <cp:version/>
  <cp:contentType/>
  <cp:contentStatus/>
</cp:coreProperties>
</file>