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G:\TEAM\ECD\VZ\04_Zadavaci_rizení_PRUBEH\Petru_Katerina\VZ_Modernizace VN373_TR_UHD-TR_KUN+optika_SK\01_Zadavaci_dokumentace\Kumicakova_revize\"/>
    </mc:Choice>
  </mc:AlternateContent>
  <xr:revisionPtr revIDLastSave="0" documentId="13_ncr:1_{61122F42-BF11-4DBF-9B77-9EA2C060143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" sheetId="2" r:id="rId1"/>
  </sheets>
  <externalReferences>
    <externalReference r:id="rId2"/>
  </externalReferences>
  <definedNames>
    <definedName name="__4D1D0F3D_29A5_49EF_AB93_AFB72AB4337E_FIGURE__">[1]Figury!#REF!</definedName>
    <definedName name="__4D1D0F3D_29A5_49EF_AB93_AFB72AB4337E_ITEM__">Rekapitulace!$A$10:$N$10</definedName>
    <definedName name="__4D1D0F3D_29A5_49EF_AB93_AFB72AB4337E_OBJEKT__">Rekapitulace!$A$9:$N$17</definedName>
    <definedName name="__4D1D0F3D_29A5_49EF_AB93_AFB72AB4337E_QBILLFIG__">[1]Figury!#REF!</definedName>
    <definedName name="__4D1D0F3D_29A5_49EF_AB93_AFB72AB4337E_QBILLGN__">'[1]Globální náklady'!#REF!</definedName>
    <definedName name="__4D1D0F3D_29A5_49EF_AB93_AFB72AB4337E_QBILLPSON__">'[1]Práce, mechanizace a ost. nákl.'!#REF!</definedName>
    <definedName name="__4D1D0F3D_29A5_49EF_AB93_AFB72AB4337E_QBILLSUB__">[1]Subdodávky!#REF!</definedName>
    <definedName name="__4D1D0F3D_29A5_49EF_AB93_AFB72AB4337E_SKUPINA__">Rekapitulace!$A$8:$N$18</definedName>
    <definedName name="CELKEM_PRICES">'[1]Rekapitulace nákladů stavby'!$F$8:$F$378</definedName>
    <definedName name="DOD_PRICES">Rekapitulace!$F$8:$F$373</definedName>
    <definedName name="DODRNS_PRICES">'[1]Rekapitulace nákladů stavby'!$K$8:$K$378</definedName>
    <definedName name="GROUP_ID">Rekapitulace!$B$8:$B$373</definedName>
    <definedName name="GROUPDOD_ID">[1]Dodávky!$B$8:$B$33</definedName>
    <definedName name="GROUPGN_ID">'[1]Globální náklady'!$B$8:$B$36</definedName>
    <definedName name="GROUPMEGD_ID">'[1]Materiál EG.D'!$C$8:$C$189</definedName>
    <definedName name="GROUPMVLA_ID">'[1]Materiál vlastní'!$B$8:$B$85</definedName>
    <definedName name="GROUPPSON_ID">'[1]Práce, mechanizace a ost. nákl.'!$B$9:$B$313</definedName>
    <definedName name="GROUPRNS_ID">'[1]Rekapitulace nákladů stavby'!$B$8:$B$378</definedName>
    <definedName name="GROUPSNS_ID">'[1]Souhrn nákladů stavby'!$B$8:$B$378</definedName>
    <definedName name="GROUPSUB_ID">[1]Subdodávky!$B$8:$B$38</definedName>
    <definedName name="HOUR_CELK">'[1]Práce, mechanizace a ost. nákl.'!$R$9:$R$313</definedName>
    <definedName name="ITEM_PRICES">Rekapitulace!$I$8:$I$373</definedName>
    <definedName name="ITEMDOD_PRICES">[1]Dodávky!$I$8:$I$33</definedName>
    <definedName name="ITEMGN_PRICES">'[1]Globální náklady'!$I$8:$I$36</definedName>
    <definedName name="ITEMMEGD_PRICES">'[1]Materiál EG.D'!$I$8:$I$189</definedName>
    <definedName name="ITEMMVLA_PRICES">'[1]Materiál vlastní'!$I$8:$I$85</definedName>
    <definedName name="ITEMPSON_PRICES">'[1]Práce, mechanizace a ost. nákl.'!$T$9:$T$313</definedName>
    <definedName name="ITEMSNS_PRICES">'[1]Souhrn nákladů stavby'!$I$8:$J$378</definedName>
    <definedName name="ITEMSUB_PRICES">[1]Subdodávky!$I$8:$I$38</definedName>
    <definedName name="M06_PRICES">Rekapitulace!$K$8:$K$373</definedName>
    <definedName name="MAT_PRICES">'[1]Rekapitulace nákladů stavby'!$I$8:$I$378</definedName>
    <definedName name="MDOD_PRICES">Rekapitulace!$N$8:$N$373</definedName>
    <definedName name="MTZ_PRICES">Rekapitulace!$G$8:$G$373</definedName>
    <definedName name="_xlnm.Print_Titles" localSheetId="0">Rekapitulace!$6:$7</definedName>
    <definedName name="_xlnm.Print_Area" localSheetId="0">Rekapitulace!$C$1:$N$377</definedName>
    <definedName name="PS_PRICES">Rekapitulace!$I$8:$I$373</definedName>
    <definedName name="PSM_PRICES">Rekapitulace!$L$8:$L$373</definedName>
    <definedName name="PSRNS_PRICES">'[1]Rekapitulace nákladů stavby'!$G$8:$G$378</definedName>
    <definedName name="PZS_PRICES">Rekapitulace!$H$8:$H$373</definedName>
    <definedName name="PZSRNS_PRICES">'[1]Rekapitulace nákladů stavby'!$H$8:$H$378</definedName>
    <definedName name="SUB_PRICES">Rekapitulace!$J$8:$J$373</definedName>
    <definedName name="SUBRNS_PRICES">'[1]Rekapitulace nákladů stavby'!$J$8:$J$378</definedName>
    <definedName name="VZ_PRICES">Rekapitulace!$M$8:$M$373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74" i="2" l="1"/>
  <c r="M374" i="2"/>
  <c r="L374" i="2"/>
  <c r="K374" i="2"/>
  <c r="J374" i="2"/>
  <c r="I374" i="2"/>
  <c r="H374" i="2"/>
  <c r="G374" i="2"/>
  <c r="F374" i="2"/>
  <c r="N367" i="2"/>
  <c r="M367" i="2"/>
  <c r="L367" i="2"/>
  <c r="K367" i="2"/>
  <c r="J367" i="2"/>
  <c r="I367" i="2"/>
  <c r="H367" i="2"/>
  <c r="G367" i="2"/>
  <c r="F367" i="2"/>
  <c r="N359" i="2"/>
  <c r="N358" i="2" s="1"/>
  <c r="M359" i="2"/>
  <c r="M358" i="2" s="1"/>
  <c r="L359" i="2"/>
  <c r="L358" i="2" s="1"/>
  <c r="K359" i="2"/>
  <c r="J359" i="2"/>
  <c r="I359" i="2"/>
  <c r="H359" i="2"/>
  <c r="H358" i="2" s="1"/>
  <c r="G359" i="2"/>
  <c r="G358" i="2" s="1"/>
  <c r="F359" i="2"/>
  <c r="F358" i="2" s="1"/>
  <c r="K358" i="2"/>
  <c r="J358" i="2"/>
  <c r="I358" i="2"/>
  <c r="N240" i="2"/>
  <c r="M240" i="2"/>
  <c r="L240" i="2"/>
  <c r="K240" i="2"/>
  <c r="J240" i="2"/>
  <c r="I240" i="2"/>
  <c r="H240" i="2"/>
  <c r="G240" i="2"/>
  <c r="F240" i="2"/>
  <c r="N121" i="2"/>
  <c r="M121" i="2"/>
  <c r="L121" i="2"/>
  <c r="K121" i="2"/>
  <c r="J121" i="2"/>
  <c r="I121" i="2"/>
  <c r="H121" i="2"/>
  <c r="G121" i="2"/>
  <c r="F121" i="2"/>
  <c r="N20" i="2"/>
  <c r="N19" i="2" s="1"/>
  <c r="M20" i="2"/>
  <c r="M19" i="2" s="1"/>
  <c r="L20" i="2"/>
  <c r="L19" i="2" s="1"/>
  <c r="K20" i="2"/>
  <c r="J20" i="2"/>
  <c r="I20" i="2"/>
  <c r="H20" i="2"/>
  <c r="H19" i="2" s="1"/>
  <c r="G20" i="2"/>
  <c r="G19" i="2" s="1"/>
  <c r="F20" i="2"/>
  <c r="F19" i="2" s="1"/>
  <c r="K19" i="2"/>
  <c r="J19" i="2"/>
  <c r="I19" i="2"/>
  <c r="N9" i="2"/>
  <c r="N8" i="2" s="1"/>
  <c r="M9" i="2"/>
  <c r="M8" i="2" s="1"/>
  <c r="L9" i="2"/>
  <c r="L8" i="2" s="1"/>
  <c r="K9" i="2"/>
  <c r="K8" i="2" s="1"/>
  <c r="J9" i="2"/>
  <c r="J8" i="2" s="1"/>
  <c r="I9" i="2"/>
  <c r="I8" i="2" s="1"/>
  <c r="H9" i="2"/>
  <c r="H8" i="2" s="1"/>
  <c r="G9" i="2"/>
  <c r="G8" i="2" s="1"/>
  <c r="F9" i="2"/>
  <c r="F8" i="2" s="1"/>
</calcChain>
</file>

<file path=xl/sharedStrings.xml><?xml version="1.0" encoding="utf-8"?>
<sst xmlns="http://schemas.openxmlformats.org/spreadsheetml/2006/main" count="725" uniqueCount="474">
  <si>
    <t>Název stavby:</t>
  </si>
  <si>
    <t>Modernizace VN373 TR UHD-TR KUN + optika_version 3</t>
  </si>
  <si>
    <t>Číslo stavby:</t>
  </si>
  <si>
    <t>001040014419</t>
  </si>
  <si>
    <t>Název verze:</t>
  </si>
  <si>
    <t>Schválený rozpočet</t>
  </si>
  <si>
    <t>Verze CÚ:</t>
  </si>
  <si>
    <t>2022/09b</t>
  </si>
  <si>
    <t>Výkony pro EBC / PUD</t>
  </si>
  <si>
    <t>Poř.</t>
  </si>
  <si>
    <t>Kód</t>
  </si>
  <si>
    <t>Popis</t>
  </si>
  <si>
    <t>Dodávky EG.D</t>
  </si>
  <si>
    <t>Materiál EG.D</t>
  </si>
  <si>
    <t>Příspěvek za sklad</t>
  </si>
  <si>
    <t>Práce a mechanizace</t>
  </si>
  <si>
    <t>Subdodávky</t>
  </si>
  <si>
    <t>Vl. materiál zhotovitele</t>
  </si>
  <si>
    <t>Výkony zhotovitele bez vl. materiálu</t>
  </si>
  <si>
    <t>∑ Výkony zhotovitele</t>
  </si>
  <si>
    <t>∑ Dodávky EG.D
+ Materiál EG.D</t>
  </si>
  <si>
    <t>1: Ostatní náklady zhotovitele stavby - Soutěžené výkony</t>
  </si>
  <si>
    <t>CZD00001: Projekt.dokumentace a ost.nák</t>
  </si>
  <si>
    <t>1101999</t>
  </si>
  <si>
    <t>Inženýring zhotovitele stavby CAPEX - Met.rozp. EMP2022+</t>
  </si>
  <si>
    <t>1102008</t>
  </si>
  <si>
    <t>Doprava materiálu na stavbu z CS 81 km a více CAPEX</t>
  </si>
  <si>
    <t>1101594</t>
  </si>
  <si>
    <t>Výchozí revize zařízení VN/NN</t>
  </si>
  <si>
    <t>1101638</t>
  </si>
  <si>
    <t>Ekologická likvidace odpadů, vč. dopravy</t>
  </si>
  <si>
    <t>1102010</t>
  </si>
  <si>
    <t>Dokumentace pro TE</t>
  </si>
  <si>
    <t>1102001</t>
  </si>
  <si>
    <t>Doprava materiálu výnosového</t>
  </si>
  <si>
    <t>1102000</t>
  </si>
  <si>
    <t>Geodetické práce zhotovitele stavby</t>
  </si>
  <si>
    <t>3: Stavební objekty</t>
  </si>
  <si>
    <t>CZD00004_00002: Vedení 22kV venk. Bč. 10-26</t>
  </si>
  <si>
    <t>1375-P1</t>
  </si>
  <si>
    <t>Kotevní řetězce Jk 3x42/7-120mm2,izolátor plastový bez kotev.praporců opětná práce (montáž)</t>
  </si>
  <si>
    <t>EQ05</t>
  </si>
  <si>
    <t>Provizorní úprava terénu zeminou tř.3</t>
  </si>
  <si>
    <t>ZS36</t>
  </si>
  <si>
    <t>Montážní plošina MP27 (nestandardní montáže)</t>
  </si>
  <si>
    <t>XC99_29</t>
  </si>
  <si>
    <t>Pronájem člunu (montáž vedení VN přes Moravu)</t>
  </si>
  <si>
    <t>1375-D2</t>
  </si>
  <si>
    <t xml:space="preserve">Kotevní řetězce Jk 3x42/7-120mm2,izolátor plastový bez kotev.praporců demontáž materiálu k opětnému </t>
  </si>
  <si>
    <t>BL113-D1</t>
  </si>
  <si>
    <t>Odpínač pružinový před transformovnu na bet.sloup 12m demontáž materiálu do šrotu</t>
  </si>
  <si>
    <t>1533-D1</t>
  </si>
  <si>
    <t>Zemnící svod na sloup 12m-zem.páska,svorky SR02 a SR03 vč.mont.a upev.Bandimex demontáž materiálu do šrotu</t>
  </si>
  <si>
    <t>1402-P1</t>
  </si>
  <si>
    <t>Lano AlFe 3x70/11-1,vč.spojek opětná práce (montáž)</t>
  </si>
  <si>
    <t>ZS16</t>
  </si>
  <si>
    <t>Autojeřáb do nosnosti 16 t</t>
  </si>
  <si>
    <t>BL35</t>
  </si>
  <si>
    <t>Kab.oko 150mm2 M12 pro AlFe100/25, 110/22</t>
  </si>
  <si>
    <t>DQ13</t>
  </si>
  <si>
    <t>Uzemnění v zemi-páska FeZn 30x4mm</t>
  </si>
  <si>
    <t>XA97</t>
  </si>
  <si>
    <t>Zábrana ptactvu PS hlavy dříku</t>
  </si>
  <si>
    <t>ZS32</t>
  </si>
  <si>
    <t>Montážní plošina MP13</t>
  </si>
  <si>
    <t>BL70</t>
  </si>
  <si>
    <t>Sloup betonový  J 12/10 pro VN bez výstroje</t>
  </si>
  <si>
    <t>Pronájem člunu (demontáž vedení VN přes Moravu)</t>
  </si>
  <si>
    <t>BS56</t>
  </si>
  <si>
    <t>Kloub závěsný pro plastový izolátor (235191.1) v=8</t>
  </si>
  <si>
    <t>BU106</t>
  </si>
  <si>
    <t>Konzola - příhradový stožár 22kV - A4-U10-R</t>
  </si>
  <si>
    <t>BU202</t>
  </si>
  <si>
    <t>Konzola odbočná Šikmá 45° na PS</t>
  </si>
  <si>
    <t>BU064-D1</t>
  </si>
  <si>
    <t>Stožár příhradový 22kV - 18/30 - Zesílený demontáž materiálu do šrotu</t>
  </si>
  <si>
    <t>53041</t>
  </si>
  <si>
    <t>Naložení sutě na dopravní prostředek</t>
  </si>
  <si>
    <t>1394-P1</t>
  </si>
  <si>
    <t>Řetězec Jk izol.plast. 3x42/7-70AlFe pro odpínač pružinový před TS opětná práce (montáž)</t>
  </si>
  <si>
    <t>BU44</t>
  </si>
  <si>
    <t>Odrez.a 3x syntetický nátěr ocel.součástí VN ve výšce</t>
  </si>
  <si>
    <t>BU051</t>
  </si>
  <si>
    <t>Stožár příhradový 22kV - 16,5/50 - Zesílený</t>
  </si>
  <si>
    <t>BU104</t>
  </si>
  <si>
    <t>Konzola - příhradový stožár 22kV - A3-U8-R</t>
  </si>
  <si>
    <t>ZS12</t>
  </si>
  <si>
    <t>Autojeřáb do nosnosti 6 t</t>
  </si>
  <si>
    <t>BU12</t>
  </si>
  <si>
    <t>Tabulka výstr.smalt.na bet.sloup VN,vč.upevnění</t>
  </si>
  <si>
    <t>ZS33</t>
  </si>
  <si>
    <t>Montážní plošina MP20</t>
  </si>
  <si>
    <t>BS55</t>
  </si>
  <si>
    <t>Kloub závěsný pro plastový izolátor (235191) v=6,5</t>
  </si>
  <si>
    <t>BP01</t>
  </si>
  <si>
    <t>Konzola Pařát III nosná (lehká), JB180-225-na zemi</t>
  </si>
  <si>
    <t>BI77-D1</t>
  </si>
  <si>
    <t>Vaz třmenový pro AlFe6 35-70,42/7,70/11-1 demontáž materiálu do šrotu</t>
  </si>
  <si>
    <t>DQ09</t>
  </si>
  <si>
    <t>Štítek označovací na uzemňovací přívod</t>
  </si>
  <si>
    <t>BU107</t>
  </si>
  <si>
    <t>Konzola - příhradový stožár 22kV - A3M-U8-R</t>
  </si>
  <si>
    <t>BP492-D1</t>
  </si>
  <si>
    <t>Konzola Rovinná lehká, JB225-na zemi demontáž materiálu do šrotu</t>
  </si>
  <si>
    <t>EC70</t>
  </si>
  <si>
    <t>Rozbourání betonového základu</t>
  </si>
  <si>
    <t>1394-D1</t>
  </si>
  <si>
    <t>Řetězec Jk izol.plast. 3x42/7-70AlFe pro odpínač pružinový před TS demontáž materiálu do šrotu</t>
  </si>
  <si>
    <t>BF05-D1</t>
  </si>
  <si>
    <t>Sloup betonový  J 10,5/6 bez výstroje demontáž materiálu do šrotu</t>
  </si>
  <si>
    <t>9321</t>
  </si>
  <si>
    <t>Mimořádně ztížené dopravní podmínky - krycí list</t>
  </si>
  <si>
    <t>BU104-D1</t>
  </si>
  <si>
    <t>Konzola - příhradový stožár 22kV - A3-U8-R demontáž materiálu do šrotu</t>
  </si>
  <si>
    <t>BL66</t>
  </si>
  <si>
    <t>Sloup betonový  J 12/6 pro VN bez výstroje</t>
  </si>
  <si>
    <t>HG18V</t>
  </si>
  <si>
    <t>Tabulka výstražná 0116 VN životu nebezpečno dotýkat se drátů....</t>
  </si>
  <si>
    <t>XC99_30</t>
  </si>
  <si>
    <t>Oprava základu PS</t>
  </si>
  <si>
    <t>1394</t>
  </si>
  <si>
    <t>Řetězec Jk izol.plast. 3x42/7-70AlFe pro odpínač pružinový před TS</t>
  </si>
  <si>
    <t>EN07</t>
  </si>
  <si>
    <t>Pažení v jámě plocha do 10m2,hloubka 2-4m</t>
  </si>
  <si>
    <t>BP99</t>
  </si>
  <si>
    <t>Tyč ptačí dosed 1000 konz.odb.-stáv.sloup</t>
  </si>
  <si>
    <t>1404</t>
  </si>
  <si>
    <t>Lano AlFe 3x110/22,vč.spojek</t>
  </si>
  <si>
    <t>DQ02</t>
  </si>
  <si>
    <t>Uzemnění na povrchu-páska FeZn 30x4mm</t>
  </si>
  <si>
    <t>BU067</t>
  </si>
  <si>
    <t>Stožár příhradový 22kV - 18/60 - Zesílený</t>
  </si>
  <si>
    <t>9347</t>
  </si>
  <si>
    <t>Železniční provoz do 10 m od koleje</t>
  </si>
  <si>
    <t>EC961</t>
  </si>
  <si>
    <t>Náklady na bednění z tvarovaných dílů konstrukčně přizpůsobené pro vibrovaný beton k lití hlav betonových základů PS</t>
  </si>
  <si>
    <t>BT16</t>
  </si>
  <si>
    <t>Třmenový vaz pro vodič AlFe 50-70mm2,42/7,70/11-1</t>
  </si>
  <si>
    <t>1461</t>
  </si>
  <si>
    <t>Proudový spoj  AlFe 35-120/Al 35-120 šroub.svorkou -3x</t>
  </si>
  <si>
    <t>DQ63</t>
  </si>
  <si>
    <t>Suspense SA IV k izolačnímu nátěru uzemnění a spojů</t>
  </si>
  <si>
    <t>DQ53</t>
  </si>
  <si>
    <t>Svorka odbočná SR02 pro pásku FeZn 30/4</t>
  </si>
  <si>
    <t>BT19-D1</t>
  </si>
  <si>
    <t>Předformovaný vaz pro vodič AlFe 70/11-1 demontáž materiálu do šrotu</t>
  </si>
  <si>
    <t>BF06</t>
  </si>
  <si>
    <t>Sloup betonový  J 12/6 bez výstroje</t>
  </si>
  <si>
    <t>EP29</t>
  </si>
  <si>
    <t>Záhrn rýhy strojně pro zemnící pásek ve volném terénu</t>
  </si>
  <si>
    <t>BK49</t>
  </si>
  <si>
    <t>Žebřík na JB 12m pro ÚO rovinný ve vedení,vč.zem.svodu</t>
  </si>
  <si>
    <t>PZS</t>
  </si>
  <si>
    <t>BU201-D1</t>
  </si>
  <si>
    <t>Konzola odbočná Přímá na PS demontáž materiálu do šrotu</t>
  </si>
  <si>
    <t>1402-D2</t>
  </si>
  <si>
    <t xml:space="preserve">Lano AlFe 3x70/11-1,vč.spojek demontáž materiálu k opětnému </t>
  </si>
  <si>
    <t>BU106-D1</t>
  </si>
  <si>
    <t>Konzola - příhradový stožár 22kV - A4-U10-R demontáž materiálu do šrotu</t>
  </si>
  <si>
    <t>EN03</t>
  </si>
  <si>
    <t>Hutnění zeminy strojně,vrstva 20cm</t>
  </si>
  <si>
    <t>1375-D1</t>
  </si>
  <si>
    <t>Kotevní řetězce Jk 3x42/7-120mm2,izolátor plastový bez kotev.praporců demontáž materiálu do šrotu</t>
  </si>
  <si>
    <t>1402-D1</t>
  </si>
  <si>
    <t>Lano AlFe 3x70/11-1,vč.spojek demontáž materiálu do šrotu</t>
  </si>
  <si>
    <t>EA14</t>
  </si>
  <si>
    <t>Odstranění dřev.porostu,měkký,střed.hustý</t>
  </si>
  <si>
    <t>1471-D1</t>
  </si>
  <si>
    <t>Proudový spoj AlFe 70/11-1 lisovanou spojkou -3x demontáž materiálu do šrotu</t>
  </si>
  <si>
    <t>BU27</t>
  </si>
  <si>
    <t>Označení syst.Vd 22kV-tab.modrá vč.upevnění</t>
  </si>
  <si>
    <t>BS06</t>
  </si>
  <si>
    <t>Izolátor VPA 135/8a,vč.šroubu M20x120-AlFe (Pařát I až III pro BO OPEX)</t>
  </si>
  <si>
    <t>EC95</t>
  </si>
  <si>
    <t>Beton.základ C12/15 (B15) nad 5m3 do bedněn. dolní blok PS -mix nakup.směs</t>
  </si>
  <si>
    <t>BU019-D1</t>
  </si>
  <si>
    <t>Stožár příhradový 22kV - 13,5/40 - Zesílený demontáž materiálu do šrotu</t>
  </si>
  <si>
    <t>BU26</t>
  </si>
  <si>
    <t>Označení syst.Vd 22kV-tab.červená vč.upevnění</t>
  </si>
  <si>
    <t>BT20</t>
  </si>
  <si>
    <t>Předformovaný vaz pro vodič AlFe 110/22</t>
  </si>
  <si>
    <t>EN13</t>
  </si>
  <si>
    <t>Odstran.pažení v jámě plocha do 10m2,hloubka 2-4m</t>
  </si>
  <si>
    <t>EP26</t>
  </si>
  <si>
    <t>Hloubení rýhy 35x80cm strojně pro zemnící pásek zem.tř.3</t>
  </si>
  <si>
    <t>EP23</t>
  </si>
  <si>
    <t>Hloubení rýhy 35x60cm strojně pro zemnící pásek zem.tř.3</t>
  </si>
  <si>
    <t>BU02</t>
  </si>
  <si>
    <t>Tabulka Výstražná + Zákazová smalt.na PS, PS-TS VN</t>
  </si>
  <si>
    <t>EC96</t>
  </si>
  <si>
    <t>Beton.základ C12/15 (B15) do bed. horní blok PS -mix nakup.sm.</t>
  </si>
  <si>
    <t>BK50</t>
  </si>
  <si>
    <t>Žebřík na JB 12m</t>
  </si>
  <si>
    <t>9343</t>
  </si>
  <si>
    <t>GZS (SO)</t>
  </si>
  <si>
    <t>EC76</t>
  </si>
  <si>
    <t>Beton.základ C12/15 (B15) do 5m3 bez bedněn.-nakup.směs</t>
  </si>
  <si>
    <t>DQ11</t>
  </si>
  <si>
    <t>Smršťovací trubice zelenožlutá barva 32/12mm pro pas</t>
  </si>
  <si>
    <t>EB15</t>
  </si>
  <si>
    <t>Záhrn jámy pro sloup,kotvu strojně ve volném terénu</t>
  </si>
  <si>
    <t>EB09</t>
  </si>
  <si>
    <t>Hloubení jámy pro sloup,kotvu strojně zem.tř.3-4</t>
  </si>
  <si>
    <t>BS09</t>
  </si>
  <si>
    <t>Izolátor VPAv 135/12/8aL,vč.šroubu M20x120-AlFe (Pařát I až III pro BO OPEX)</t>
  </si>
  <si>
    <t>1375</t>
  </si>
  <si>
    <t>Kotevní řetězce Jk 3x42/7-120mm2,izolátor plastový bez kotev.praporců</t>
  </si>
  <si>
    <t>BL113</t>
  </si>
  <si>
    <t>Odpínač pružinový před transformovnu na bet.sloup 12m</t>
  </si>
  <si>
    <t>1473-D1</t>
  </si>
  <si>
    <t>Proudový spoj AlFe 110/22 lisovanou spojkou -3x demontáž materiálu do šrotu</t>
  </si>
  <si>
    <t>BP23</t>
  </si>
  <si>
    <t>Tyč ptačí dosed 1300 Pařát III-na zemi</t>
  </si>
  <si>
    <t>BT19</t>
  </si>
  <si>
    <t>Předformovaný vaz pro vodič AlFe 70/11-1</t>
  </si>
  <si>
    <t>1394-D2</t>
  </si>
  <si>
    <t xml:space="preserve">Řetězec Jk izol.plast. 3x42/7-70AlFe pro odpínač pružinový před TS demontáž materiálu k opětnému </t>
  </si>
  <si>
    <t>BT26-D1</t>
  </si>
  <si>
    <t>Bezpečnostní závěs pro vodič AlFe 70/11-1 demontáž materiálu do šrotu</t>
  </si>
  <si>
    <t>BS06-D1</t>
  </si>
  <si>
    <t>Izolátor VPA 135/8a,vč.šroubu M20x120-AlFe (Pařát I až III pro BO OPEX) demontáž materiálu do šrotu</t>
  </si>
  <si>
    <t>BU12-D1</t>
  </si>
  <si>
    <t>Tabulka výstr.smalt.na bet.sloup VN,vč.upevnění demontáž materiálu do šrotu</t>
  </si>
  <si>
    <t>BL33-D1</t>
  </si>
  <si>
    <t>Kab.oko 95mm2 M12 pro AlFe70/6, 70/11-1, resp.ukon.na pojist.VN stož.TS demontáž materiálu do šrotu</t>
  </si>
  <si>
    <t>CZD00004_00003: Vedení 22kV venk. b.č.27-70</t>
  </si>
  <si>
    <t>BL78</t>
  </si>
  <si>
    <t>Sloup betonový  D 12/10 pro  VN bez výstroje</t>
  </si>
  <si>
    <t>1521-D1</t>
  </si>
  <si>
    <t>Jiskřiště pro izolátor VPA, hrot ES,vč.univ.svorek do 70 AlFe -3x demontáž materiálu do šrotu</t>
  </si>
  <si>
    <t>BG22-D1</t>
  </si>
  <si>
    <t>Kotva provizorní pro bet.sloup VN pr.225 do země demontáž materiálu do šrotu</t>
  </si>
  <si>
    <t>9346</t>
  </si>
  <si>
    <t>Silniční provoz</t>
  </si>
  <si>
    <t>BL57-D1</t>
  </si>
  <si>
    <t>Sloup betonový  D 10,5/15 pro VN bez výstroje demontáž materiálu do šrotu</t>
  </si>
  <si>
    <t>BU114-D1</t>
  </si>
  <si>
    <t>Konzola příhradový stožár 22kV B1-U8-R demontáž materiálu do šrotu</t>
  </si>
  <si>
    <t>1532-D1</t>
  </si>
  <si>
    <t>Zemnící svod na sloup 10,5m-zem.páska,svorky SR02 a SR03 vč.mont.a upev.Bandimex demontáž materiálu do šrotu</t>
  </si>
  <si>
    <t>1404-D2</t>
  </si>
  <si>
    <t xml:space="preserve">Lano AlFe 3x110/22,vč.spojek demontáž materiálu k opětnému </t>
  </si>
  <si>
    <t>BU202-D1</t>
  </si>
  <si>
    <t>Konzola odbočná Šikmá 45° na PS demontáž materiálu do šrotu</t>
  </si>
  <si>
    <t>BP24</t>
  </si>
  <si>
    <t>Zábrana ptactvu Pařát III-na zemi</t>
  </si>
  <si>
    <t>BU102-D1</t>
  </si>
  <si>
    <t>Konzola - příhradový stožár 22kV - A1-U8-R demontáž materiálu do šrotu</t>
  </si>
  <si>
    <t>BL66-D1</t>
  </si>
  <si>
    <t>Sloup betonový  J 12/6 pro VN bez výstroje demontáž materiálu do šrotu</t>
  </si>
  <si>
    <t>BP496-D1</t>
  </si>
  <si>
    <t>Konzola Rovinná těžká, DBW225-na zemi demontáž materiálu do šrotu</t>
  </si>
  <si>
    <t>BU004</t>
  </si>
  <si>
    <t>Stožár příhradový 22kV - 12/40 - Zesílený</t>
  </si>
  <si>
    <t>BU065</t>
  </si>
  <si>
    <t>Stožár příhradový 22kV - 18/40 - Zesílený</t>
  </si>
  <si>
    <t>BL65-D1</t>
  </si>
  <si>
    <t>Sloup betonový  J 10,5/6 pro VN bez výstroje demontáž materiálu do šrotu</t>
  </si>
  <si>
    <t>1404-P1</t>
  </si>
  <si>
    <t>Lano AlFe 3x110/22,vč.spojek opětná práce (montáž)</t>
  </si>
  <si>
    <t>BU007-D1</t>
  </si>
  <si>
    <t>Stožár příhradový 22kV - 12/30 - Nosný demontáž materiálu do šrotu</t>
  </si>
  <si>
    <t>BL35-D1</t>
  </si>
  <si>
    <t>Kab.oko 150mm2 M12 pro AlFe100/25, 110/22 demontáž materiálu do šrotu</t>
  </si>
  <si>
    <t>BL49</t>
  </si>
  <si>
    <t>Sloup betonový  J 12/15 pro VN bez výstroje</t>
  </si>
  <si>
    <t>BL52</t>
  </si>
  <si>
    <t>Sloup betonový  J 10,5/15 pro VN bez výstroje</t>
  </si>
  <si>
    <t>BU201</t>
  </si>
  <si>
    <t>Konzola odbočná Přímá na PS</t>
  </si>
  <si>
    <t>BL77-D1</t>
  </si>
  <si>
    <t>Sloup betonový  D 10,5/10 pro VN bez výstroje demontáž materiálu do šrotu</t>
  </si>
  <si>
    <t>BL78-D1</t>
  </si>
  <si>
    <t>Sloup betonový  D 12/10 pro  VN bez výstroje demontáž materiálu do šrotu</t>
  </si>
  <si>
    <t>BT20-D1</t>
  </si>
  <si>
    <t>Předformovaný vaz pro vodič AlFe 110/22 demontáž materiálu do šrotu</t>
  </si>
  <si>
    <t>XC99_28</t>
  </si>
  <si>
    <t>tabulka ÚS PBč. 33</t>
  </si>
  <si>
    <t>BG22</t>
  </si>
  <si>
    <t>Kotva provizorní pro bet.sloup VN pr.225 do země</t>
  </si>
  <si>
    <t>1521</t>
  </si>
  <si>
    <t>Jiskřiště pro izolátor VPA, hrot ES,vč.univ.svorek do 70 AlFe -3x</t>
  </si>
  <si>
    <t>BL69-D1</t>
  </si>
  <si>
    <t>Sloup betonový  J 10,5/10 pro VN bez výstroje demontáž materiálu do šrotu</t>
  </si>
  <si>
    <t>BL80</t>
  </si>
  <si>
    <t>Sloup betonový  J 13,5/10 pro VN bez výstroje</t>
  </si>
  <si>
    <t>BP09</t>
  </si>
  <si>
    <t>Konzola Pařát rohová 28kN, DBW225-na zemi</t>
  </si>
  <si>
    <t>CZD00012_00004: Telekomunikační kabely</t>
  </si>
  <si>
    <t>QB56</t>
  </si>
  <si>
    <t>Příchytka dist.2xSDOK 15-20 mm JB nebo Jp, PS -ve výšce</t>
  </si>
  <si>
    <t>QB06</t>
  </si>
  <si>
    <t>Spojka SDOK do 72 spojů - pouze materiál (práce Subdodávka QB05)</t>
  </si>
  <si>
    <t>QB11</t>
  </si>
  <si>
    <t>Závěs nosný na konzolu NN 600 U80</t>
  </si>
  <si>
    <t>QB16</t>
  </si>
  <si>
    <t>Závěs kotevní na objímce s okem kotevním nebo konzole s kotevními příložkami</t>
  </si>
  <si>
    <t>ZN99</t>
  </si>
  <si>
    <t>Hodinová zúčtovací sazba - montážní práce</t>
  </si>
  <si>
    <t>EA242</t>
  </si>
  <si>
    <t>Vytrh.dlažby z písku,zámková dlažba nezalitá</t>
  </si>
  <si>
    <t>XC99_4</t>
  </si>
  <si>
    <t>Těsnění Bettra do prostupů po jádrových vrtech</t>
  </si>
  <si>
    <t>Pronájem člunu (montáž SODK: 2x přes Moravu, 1x Olšava)</t>
  </si>
  <si>
    <t>XC99_7</t>
  </si>
  <si>
    <t>Úsek nových plech. žlabů do suterénu TR KUN - dle cenové kalkulace</t>
  </si>
  <si>
    <t>PA02</t>
  </si>
  <si>
    <t>Trubka ochranná HDPE SI 40/33 pro optokabel - v žlabu/kanálu v TS</t>
  </si>
  <si>
    <t>EA331</t>
  </si>
  <si>
    <t>Bourání asfaltu (silnice)</t>
  </si>
  <si>
    <t>PA26</t>
  </si>
  <si>
    <t>Příplatek zatažení svazkované tr. HDPE do chráničky, tvárnic.tras, kolektorů</t>
  </si>
  <si>
    <t>EN30</t>
  </si>
  <si>
    <t>Zvednutí a položení tramvajového panelu</t>
  </si>
  <si>
    <t>EQ02</t>
  </si>
  <si>
    <t>Osetí povrchu travou, vč. zalití vodou</t>
  </si>
  <si>
    <t>53022</t>
  </si>
  <si>
    <t>Obrubník stávající ke komunikaci + položení, nový mat. 20%</t>
  </si>
  <si>
    <t>EN31</t>
  </si>
  <si>
    <t>Manipulace s pevnou zábranou pro trasu výkopu -běžný metr</t>
  </si>
  <si>
    <t>53001</t>
  </si>
  <si>
    <t>Def. zádlažba - komunikace asfaltová, vč. podkladních vrstev a hutnění  - nový</t>
  </si>
  <si>
    <t>QC01</t>
  </si>
  <si>
    <t>Měření met. zpětného rozptylu OTDR vl.d.1310nm při převzetí bubnu+protokol - 48 vláken</t>
  </si>
  <si>
    <t>EA34</t>
  </si>
  <si>
    <t>Řezání spáry v asfaltu nebo betonu</t>
  </si>
  <si>
    <t>EJ19</t>
  </si>
  <si>
    <t>Kabelové lože pískové, pro chráničku do průměru 200, bez chráničky</t>
  </si>
  <si>
    <t>PA23</t>
  </si>
  <si>
    <t>Štítek označovací HDPE s upevněním</t>
  </si>
  <si>
    <t>EJ41</t>
  </si>
  <si>
    <t>Folie výstražná PE červená-šíře 32cm</t>
  </si>
  <si>
    <t>XC99_27</t>
  </si>
  <si>
    <t>Držák KZL 1,4m</t>
  </si>
  <si>
    <t>EJ02</t>
  </si>
  <si>
    <t>Kabel.lože pískové š.50cm,bez zakrytí kab.</t>
  </si>
  <si>
    <t>XC99_5</t>
  </si>
  <si>
    <t>PROMAT úprava požárních ucpávek, materiál vč. montáže</t>
  </si>
  <si>
    <t>QB26</t>
  </si>
  <si>
    <t>Svorka nosná SDOK 48 vl.</t>
  </si>
  <si>
    <t>EA38</t>
  </si>
  <si>
    <t>Vytrhání obruby stojaté kladené do malty</t>
  </si>
  <si>
    <t>EK152</t>
  </si>
  <si>
    <t>Prostup z umělohmot.roury vrubované ohebné 160/136mm</t>
  </si>
  <si>
    <t>1100105939</t>
  </si>
  <si>
    <t>Konzola příhradový stožár 22kV B-U8-R</t>
  </si>
  <si>
    <t>EK53</t>
  </si>
  <si>
    <t>Utěsnění kabelu NN nebo VN v otvoru chráničky-pěna těsnící</t>
  </si>
  <si>
    <t>HY06</t>
  </si>
  <si>
    <t>Konzola vvs 1530mm na DBW bet.sloup; i pro SDOK</t>
  </si>
  <si>
    <t>QB17</t>
  </si>
  <si>
    <t>Závěs kotevní s napínacím šroubem oko-oko ke konzole s kotevními příložkami</t>
  </si>
  <si>
    <t>EI81</t>
  </si>
  <si>
    <t>Záhrn kabel.rýhy strojně ve volném terénu</t>
  </si>
  <si>
    <t>QB21</t>
  </si>
  <si>
    <t>Spirála ochranná a spirála kotevní, s očnicí pro SDOK 48 vl.</t>
  </si>
  <si>
    <t>QC05</t>
  </si>
  <si>
    <t>Měření optické vzdálenosti před montáží spojky na vybraném vlákně -zadat 1 vlákno na celou spojku</t>
  </si>
  <si>
    <t>QB01</t>
  </si>
  <si>
    <t>Kabel optický samonosný 48 vláken</t>
  </si>
  <si>
    <t>QB27</t>
  </si>
  <si>
    <t>Svorka nosná SDOK 96 vl.</t>
  </si>
  <si>
    <t>QB31</t>
  </si>
  <si>
    <t>Spirála protivibrační SDOK 48 vl.</t>
  </si>
  <si>
    <t>QC09</t>
  </si>
  <si>
    <t>Kompletní závěrečné měření celého profilu optického kabelu+2 protokly - 48 vláken</t>
  </si>
  <si>
    <t>HY141</t>
  </si>
  <si>
    <t>Konzola NN 600 U8 na JB D220; i pro SDOK</t>
  </si>
  <si>
    <t>QB07</t>
  </si>
  <si>
    <t>Spojka SDOK do 144 spojů - pouze materiál (práce Subdodávka QB05)</t>
  </si>
  <si>
    <t>XC99_16</t>
  </si>
  <si>
    <t>jádrové vrtání, prům. 150 - vstup do rozvodny UHD</t>
  </si>
  <si>
    <t>EJ01</t>
  </si>
  <si>
    <t>Kabel.lože pískové š.35cm,bez zakrytí kab.</t>
  </si>
  <si>
    <t>QB41</t>
  </si>
  <si>
    <t>Držák O 0,7 m rezervy SDOK 30 m JB -ve výšce</t>
  </si>
  <si>
    <t>QB22</t>
  </si>
  <si>
    <t>Spirála ochranná a spirála kotevní s očnicí pro SDOK 96 vl.</t>
  </si>
  <si>
    <t>QB04</t>
  </si>
  <si>
    <t>Příplatek za tažení SDOK přes překážku -bez materiálu</t>
  </si>
  <si>
    <t>PA91</t>
  </si>
  <si>
    <t>Kontrola průchodnosti HDPE trubky, vč. protokolu (Subdodávka)</t>
  </si>
  <si>
    <t>PA15</t>
  </si>
  <si>
    <t>Koncovka/záslepka D 40 pro trubku HDPE</t>
  </si>
  <si>
    <t>PA31</t>
  </si>
  <si>
    <t>Marker - pasivní (v místě spojky a koncovky)</t>
  </si>
  <si>
    <t>QA31</t>
  </si>
  <si>
    <t>Konzola stavitelná PS 0-940 U8 nosná -ve výšce</t>
  </si>
  <si>
    <t>XC99_3</t>
  </si>
  <si>
    <t>EK54</t>
  </si>
  <si>
    <t>Zajištění otvoru ve zdi proti vniknutí vody</t>
  </si>
  <si>
    <t>ED38</t>
  </si>
  <si>
    <t>Výkop kabel.rýhy 50x120cm ručně zem.tř.3</t>
  </si>
  <si>
    <t>EC52</t>
  </si>
  <si>
    <t>Výkop jámy ručně zem.tř.3-4</t>
  </si>
  <si>
    <t>53018</t>
  </si>
  <si>
    <t>Def. zádlažba - chodník bet.dlažba zámková tl.60mm stávající mat., nový mat. 20%, vč. podkladních vrstev a hutnění</t>
  </si>
  <si>
    <t>ED34</t>
  </si>
  <si>
    <t>Výkop kabel.rýhy 50x80cm ručně zem.tř.3</t>
  </si>
  <si>
    <t>EI80</t>
  </si>
  <si>
    <t>Záhrn kabel.rýhy strojně ve městě</t>
  </si>
  <si>
    <t>PPV-CZD00012</t>
  </si>
  <si>
    <t>PPV pro MT CZD00012 - Telekomunikační kabely</t>
  </si>
  <si>
    <t>QB05</t>
  </si>
  <si>
    <t>Montáž spojky SDOK, zadat počet spojů (ks): 48, 72, 96, 120 nebo 144, -bez materiálu</t>
  </si>
  <si>
    <t>EK61</t>
  </si>
  <si>
    <t>Průraz cihlové zdi,tlouštka 60cm</t>
  </si>
  <si>
    <t>QB51</t>
  </si>
  <si>
    <t>Příchytka dist.1xSDOK 15-20 mm JB nebo Jp, PS -ve výšce</t>
  </si>
  <si>
    <t>XC99_17</t>
  </si>
  <si>
    <t>PA01</t>
  </si>
  <si>
    <t>Trubka ochranná HDPE SI 40/33 pro optokabel - ve výkopu</t>
  </si>
  <si>
    <t>XC99_26</t>
  </si>
  <si>
    <t xml:space="preserve">Podpěra KZL - SDOK nad vedením  </t>
  </si>
  <si>
    <t>XC99_19</t>
  </si>
  <si>
    <t>PA90</t>
  </si>
  <si>
    <t>Zkouška tlakutěsnosti HDPE trubky, vč. protokolu/stavba (Subdodávka)</t>
  </si>
  <si>
    <t>QB02</t>
  </si>
  <si>
    <t>Kabel optický samonosný 96 vláken</t>
  </si>
  <si>
    <t>EK24</t>
  </si>
  <si>
    <t>Protlačování otvoru strojně do prům.220mm-pevné stěny</t>
  </si>
  <si>
    <t>EK41</t>
  </si>
  <si>
    <t>Žlab kabelový betonový KZ2 vč. poklopu -pro kabel NN, VN</t>
  </si>
  <si>
    <t>XC99_6</t>
  </si>
  <si>
    <t>Nový modul OFD1 do skříně Rittal - dle cenové nabídky OPTOKON</t>
  </si>
  <si>
    <t>XC99_20</t>
  </si>
  <si>
    <t>XC99_21</t>
  </si>
  <si>
    <t>Skříň AOV02 f. Rittal VX - dle specifikace</t>
  </si>
  <si>
    <t>ED22</t>
  </si>
  <si>
    <t>Výkop kabel.rýhy 35x80cm ručně zem.tř.3</t>
  </si>
  <si>
    <t>1100100683</t>
  </si>
  <si>
    <t>Kloub závěsný 80 - vidlice č.235126</t>
  </si>
  <si>
    <t>9349</t>
  </si>
  <si>
    <t>Stimulační přirážka</t>
  </si>
  <si>
    <t>QC10</t>
  </si>
  <si>
    <t>Kompletní závěrečné měření celého profilu optického kabelu+2protokly - 96 vláken</t>
  </si>
  <si>
    <t>EK58</t>
  </si>
  <si>
    <t>Průraz cihlové zdi,tlouštka 15cm</t>
  </si>
  <si>
    <t>QB32</t>
  </si>
  <si>
    <t>Spirála protivibrační SDOK 96 vl.</t>
  </si>
  <si>
    <t>QA05</t>
  </si>
  <si>
    <t>Objímka kotevní SDOK 20kN 2x oko JB225</t>
  </si>
  <si>
    <t>EC60</t>
  </si>
  <si>
    <t>Zához jámy ručně zem.tř.3-4</t>
  </si>
  <si>
    <t>QA32</t>
  </si>
  <si>
    <t>Konzola stavitelná PS 0-870 U8 kotevní -ve výšce</t>
  </si>
  <si>
    <t>QC02</t>
  </si>
  <si>
    <t>Měření met. zpětného rozptylu OTDR vl.d.1310nm při převzetí bubnu+protokol - 96 vláken</t>
  </si>
  <si>
    <t>1100101283</t>
  </si>
  <si>
    <t>Hák dvojitý křížový č.892539</t>
  </si>
  <si>
    <t>XC99_2</t>
  </si>
  <si>
    <t>panel silniční 3x1x0,15 + doprava</t>
  </si>
  <si>
    <t>4: Ostatní náklady</t>
  </si>
  <si>
    <t>4.1: Ostatní náklady stavby - Nesoutěžené výkony</t>
  </si>
  <si>
    <t>1101924</t>
  </si>
  <si>
    <t>Náhrady majetkové újmy vlastníkovi nebo nájemci nemovitosti</t>
  </si>
  <si>
    <t>1101926</t>
  </si>
  <si>
    <t>Poplatky (správní)</t>
  </si>
  <si>
    <t>1101598</t>
  </si>
  <si>
    <t>Činnost koordinátora BOZP na staveništi</t>
  </si>
  <si>
    <t>1101922</t>
  </si>
  <si>
    <t>Vytyčení stávajících podzemních sítí</t>
  </si>
  <si>
    <t>1101929</t>
  </si>
  <si>
    <t>Dopravní značení projekt a umístění dopravních značek</t>
  </si>
  <si>
    <t>1101925</t>
  </si>
  <si>
    <t>Archeologický dozor</t>
  </si>
  <si>
    <t>4.2: Projektová dokumentace - Inženýring EG.D - Náklady EG.D</t>
  </si>
  <si>
    <t>9417</t>
  </si>
  <si>
    <t>Manipulace vedení</t>
  </si>
  <si>
    <t>9150</t>
  </si>
  <si>
    <t>Inženýrská činnost EG.D</t>
  </si>
  <si>
    <t>9100</t>
  </si>
  <si>
    <t>Projektové a geodetické práce k PD – dle pravidel EG.D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</si>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</sst>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6"/>
      <color rgb="FFC00000"/>
      <name val="Arial"/>
      <family val="2"/>
      <charset val="238"/>
    </font>
    <font>
      <sz val="6"/>
      <color theme="1"/>
      <name val="Arial"/>
      <family val="2"/>
      <charset val="238"/>
    </font>
    <font>
      <sz val="6"/>
      <color rgb="FF777777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6"/>
      <color rgb="FF0070C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9" tint="-0.499984740745262"/>
      <name val="Arial"/>
      <family val="2"/>
      <charset val="238"/>
    </font>
    <font>
      <b/>
      <sz val="9"/>
      <color theme="5" tint="-0.249977111117893"/>
      <name val="Arial"/>
      <family val="2"/>
      <charset val="238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1" applyFont="1"/>
    <xf numFmtId="1" fontId="3" fillId="0" borderId="0" xfId="1" applyNumberFormat="1" applyFont="1"/>
    <xf numFmtId="49" fontId="2" fillId="0" borderId="0" xfId="1" applyNumberFormat="1" applyFont="1" applyAlignment="1">
      <alignment horizontal="left"/>
    </xf>
    <xf numFmtId="49" fontId="3" fillId="0" borderId="0" xfId="1" applyNumberFormat="1" applyFont="1"/>
    <xf numFmtId="49" fontId="4" fillId="0" borderId="0" xfId="1" applyNumberFormat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6" fillId="0" borderId="0" xfId="1" applyFont="1"/>
    <xf numFmtId="0" fontId="3" fillId="0" borderId="0" xfId="1" applyFont="1" applyAlignment="1">
      <alignment horizontal="center"/>
    </xf>
    <xf numFmtId="1" fontId="2" fillId="0" borderId="0" xfId="1" applyNumberFormat="1" applyFont="1"/>
    <xf numFmtId="0" fontId="7" fillId="0" borderId="0" xfId="1" applyFont="1"/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49" fontId="8" fillId="0" borderId="3" xfId="1" applyNumberFormat="1" applyFont="1" applyBorder="1"/>
    <xf numFmtId="49" fontId="8" fillId="0" borderId="4" xfId="1" applyNumberFormat="1" applyFont="1" applyBorder="1"/>
    <xf numFmtId="0" fontId="8" fillId="0" borderId="4" xfId="1" applyFont="1" applyBorder="1" applyAlignment="1">
      <alignment wrapText="1"/>
    </xf>
    <xf numFmtId="0" fontId="8" fillId="0" borderId="5" xfId="1" applyFont="1" applyBorder="1" applyAlignment="1">
      <alignment wrapText="1"/>
    </xf>
    <xf numFmtId="0" fontId="8" fillId="0" borderId="6" xfId="1" applyFont="1" applyBorder="1" applyAlignment="1">
      <alignment wrapText="1"/>
    </xf>
    <xf numFmtId="0" fontId="8" fillId="0" borderId="2" xfId="1" applyFont="1" applyBorder="1" applyAlignment="1">
      <alignment wrapText="1"/>
    </xf>
    <xf numFmtId="0" fontId="8" fillId="0" borderId="7" xfId="1" applyFont="1" applyBorder="1" applyAlignment="1">
      <alignment wrapText="1"/>
    </xf>
    <xf numFmtId="49" fontId="3" fillId="0" borderId="8" xfId="1" applyNumberFormat="1" applyFont="1" applyBorder="1"/>
    <xf numFmtId="0" fontId="3" fillId="0" borderId="9" xfId="1" applyFont="1" applyBorder="1"/>
    <xf numFmtId="0" fontId="9" fillId="0" borderId="0" xfId="1" applyFont="1" applyAlignment="1">
      <alignment horizontal="right" vertical="top"/>
    </xf>
    <xf numFmtId="1" fontId="9" fillId="0" borderId="0" xfId="1" applyNumberFormat="1" applyFont="1" applyAlignment="1">
      <alignment horizontal="right" vertical="top"/>
    </xf>
    <xf numFmtId="49" fontId="9" fillId="0" borderId="10" xfId="1" applyNumberFormat="1" applyFont="1" applyBorder="1"/>
    <xf numFmtId="49" fontId="9" fillId="0" borderId="11" xfId="1" applyNumberFormat="1" applyFont="1" applyBorder="1"/>
    <xf numFmtId="49" fontId="9" fillId="0" borderId="12" xfId="1" applyNumberFormat="1" applyFont="1" applyBorder="1" applyAlignment="1">
      <alignment horizontal="left" vertical="top" wrapText="1"/>
    </xf>
    <xf numFmtId="4" fontId="9" fillId="0" borderId="12" xfId="1" applyNumberFormat="1" applyFont="1" applyBorder="1" applyAlignment="1">
      <alignment horizontal="right"/>
    </xf>
    <xf numFmtId="4" fontId="9" fillId="0" borderId="13" xfId="1" applyNumberFormat="1" applyFont="1" applyBorder="1" applyAlignment="1">
      <alignment horizontal="right"/>
    </xf>
    <xf numFmtId="4" fontId="9" fillId="0" borderId="14" xfId="1" applyNumberFormat="1" applyFont="1" applyBorder="1" applyAlignment="1">
      <alignment horizontal="right"/>
    </xf>
    <xf numFmtId="4" fontId="9" fillId="0" borderId="15" xfId="1" applyNumberFormat="1" applyFont="1" applyBorder="1" applyAlignment="1">
      <alignment horizontal="right"/>
    </xf>
    <xf numFmtId="0" fontId="10" fillId="0" borderId="0" xfId="1" applyFont="1"/>
    <xf numFmtId="1" fontId="10" fillId="0" borderId="0" xfId="1" applyNumberFormat="1" applyFont="1" applyAlignment="1">
      <alignment horizontal="right" vertical="top"/>
    </xf>
    <xf numFmtId="49" fontId="10" fillId="0" borderId="10" xfId="1" applyNumberFormat="1" applyFont="1" applyBorder="1"/>
    <xf numFmtId="49" fontId="10" fillId="0" borderId="11" xfId="1" applyNumberFormat="1" applyFont="1" applyBorder="1"/>
    <xf numFmtId="49" fontId="10" fillId="0" borderId="12" xfId="1" applyNumberFormat="1" applyFont="1" applyBorder="1" applyAlignment="1">
      <alignment horizontal="left" vertical="top" wrapText="1"/>
    </xf>
    <xf numFmtId="4" fontId="10" fillId="0" borderId="12" xfId="1" applyNumberFormat="1" applyFont="1" applyBorder="1" applyAlignment="1">
      <alignment horizontal="right"/>
    </xf>
    <xf numFmtId="4" fontId="10" fillId="0" borderId="13" xfId="1" applyNumberFormat="1" applyFont="1" applyBorder="1" applyAlignment="1">
      <alignment horizontal="right"/>
    </xf>
    <xf numFmtId="4" fontId="10" fillId="0" borderId="14" xfId="1" applyNumberFormat="1" applyFont="1" applyBorder="1" applyAlignment="1">
      <alignment horizontal="right"/>
    </xf>
    <xf numFmtId="4" fontId="10" fillId="0" borderId="15" xfId="1" applyNumberFormat="1" applyFont="1" applyBorder="1" applyAlignment="1">
      <alignment horizontal="right"/>
    </xf>
    <xf numFmtId="0" fontId="11" fillId="0" borderId="0" xfId="1" applyFont="1"/>
    <xf numFmtId="1" fontId="11" fillId="0" borderId="0" xfId="1" applyNumberFormat="1" applyFont="1" applyAlignment="1">
      <alignment horizontal="right" vertical="top"/>
    </xf>
    <xf numFmtId="49" fontId="11" fillId="0" borderId="8" xfId="1" applyNumberFormat="1" applyFont="1" applyBorder="1" applyAlignment="1">
      <alignment horizontal="right" vertical="top" indent="1"/>
    </xf>
    <xf numFmtId="49" fontId="11" fillId="0" borderId="0" xfId="1" applyNumberFormat="1" applyFont="1" applyAlignment="1">
      <alignment horizontal="left" vertical="top"/>
    </xf>
    <xf numFmtId="49" fontId="11" fillId="0" borderId="0" xfId="1" applyNumberFormat="1" applyFont="1" applyAlignment="1">
      <alignment horizontal="left" vertical="top" wrapText="1"/>
    </xf>
    <xf numFmtId="4" fontId="11" fillId="0" borderId="0" xfId="1" applyNumberFormat="1" applyFont="1" applyAlignment="1">
      <alignment horizontal="right" vertical="top"/>
    </xf>
    <xf numFmtId="4" fontId="11" fillId="0" borderId="16" xfId="1" applyNumberFormat="1" applyFont="1" applyBorder="1" applyAlignment="1">
      <alignment horizontal="right" vertical="top"/>
    </xf>
    <xf numFmtId="0" fontId="2" fillId="0" borderId="8" xfId="1" applyFont="1" applyBorder="1"/>
    <xf numFmtId="0" fontId="2" fillId="0" borderId="16" xfId="1" applyFont="1" applyBorder="1"/>
    <xf numFmtId="0" fontId="3" fillId="0" borderId="8" xfId="1" applyFont="1" applyBorder="1"/>
    <xf numFmtId="0" fontId="3" fillId="0" borderId="16" xfId="1" applyFont="1" applyBorder="1"/>
    <xf numFmtId="0" fontId="3" fillId="0" borderId="17" xfId="1" applyFont="1" applyBorder="1"/>
    <xf numFmtId="0" fontId="3" fillId="0" borderId="1" xfId="1" applyFont="1" applyBorder="1"/>
    <xf numFmtId="0" fontId="3" fillId="0" borderId="7" xfId="1" applyFont="1" applyBorder="1"/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8" fillId="0" borderId="5" xfId="1" applyNumberFormat="1" applyFont="1" applyBorder="1" applyAlignment="1">
      <alignment vertical="center"/>
    </xf>
    <xf numFmtId="4" fontId="8" fillId="0" borderId="6" xfId="1" applyNumberFormat="1" applyFont="1" applyBorder="1" applyAlignment="1">
      <alignment vertical="center"/>
    </xf>
    <xf numFmtId="4" fontId="8" fillId="0" borderId="7" xfId="1" applyNumberFormat="1" applyFont="1" applyBorder="1" applyAlignment="1">
      <alignment vertical="center"/>
    </xf>
    <xf numFmtId="0" fontId="2" fillId="0" borderId="0" xfId="1" applyFont="1" applyAlignment="1">
      <alignment horizontal="left"/>
    </xf>
  </cellXfs>
  <cellStyles count="2">
    <cellStyle name="Normální" xfId="0" builtinId="0"/>
    <cellStyle name="Normální 2" xfId="1" xr:uid="{F676A20D-5A5A-43E7-B119-EF266EB7A1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_Priloha_4a_Dilci%20rozpoc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 nákladů stavby"/>
      <sheetName val="Rekapitulace nákladů stavby"/>
      <sheetName val="Rekapitulace pro EBC"/>
      <sheetName val="Globální náklady"/>
      <sheetName val="Práce, mechanizace a ost. nákl."/>
      <sheetName val="Materiál EG.D"/>
      <sheetName val="Materiál vlastní"/>
      <sheetName val="Dodávky"/>
      <sheetName val="Subdodávky"/>
      <sheetName val="Figury"/>
    </sheetNames>
    <sheetDataSet>
      <sheetData sheetId="0">
        <row r="8">
          <cell r="B8">
            <v>1</v>
          </cell>
          <cell r="I8">
            <v>435152</v>
          </cell>
        </row>
        <row r="9">
          <cell r="B9">
            <v>2</v>
          </cell>
          <cell r="I9">
            <v>435152</v>
          </cell>
        </row>
        <row r="10">
          <cell r="I10">
            <v>18900</v>
          </cell>
        </row>
        <row r="11">
          <cell r="I11">
            <v>8075</v>
          </cell>
        </row>
        <row r="12">
          <cell r="I12">
            <v>12833</v>
          </cell>
        </row>
        <row r="13">
          <cell r="I13">
            <v>190211</v>
          </cell>
        </row>
        <row r="14">
          <cell r="I14">
            <v>50583</v>
          </cell>
        </row>
        <row r="15">
          <cell r="I15">
            <v>1050</v>
          </cell>
        </row>
        <row r="16">
          <cell r="I16">
            <v>153500</v>
          </cell>
        </row>
        <row r="19">
          <cell r="B19">
            <v>1</v>
          </cell>
          <cell r="I19">
            <v>7622345.9486740716</v>
          </cell>
        </row>
        <row r="20">
          <cell r="B20">
            <v>2</v>
          </cell>
          <cell r="I20">
            <v>1364463.4949655198</v>
          </cell>
        </row>
        <row r="21">
          <cell r="I21">
            <v>4012.7849999999999</v>
          </cell>
        </row>
        <row r="22">
          <cell r="I22">
            <v>77024.639999999999</v>
          </cell>
        </row>
        <row r="23">
          <cell r="I23">
            <v>5750</v>
          </cell>
        </row>
        <row r="24">
          <cell r="I24">
            <v>32000</v>
          </cell>
        </row>
        <row r="25">
          <cell r="I25">
            <v>2808.9494999999993</v>
          </cell>
        </row>
        <row r="26">
          <cell r="I26">
            <v>0</v>
          </cell>
        </row>
        <row r="27">
          <cell r="I27">
            <v>727.44</v>
          </cell>
        </row>
        <row r="28">
          <cell r="I28">
            <v>12894.854489999998</v>
          </cell>
        </row>
        <row r="29">
          <cell r="I29">
            <v>10100</v>
          </cell>
        </row>
        <row r="30">
          <cell r="I30">
            <v>1533.48</v>
          </cell>
        </row>
        <row r="31">
          <cell r="I31">
            <v>7610.3747719999992</v>
          </cell>
        </row>
        <row r="32">
          <cell r="I32">
            <v>5360.87</v>
          </cell>
        </row>
        <row r="33">
          <cell r="I33">
            <v>3450</v>
          </cell>
        </row>
        <row r="34">
          <cell r="I34">
            <v>32947.729240000001</v>
          </cell>
        </row>
        <row r="35">
          <cell r="I35">
            <v>16000</v>
          </cell>
        </row>
        <row r="36">
          <cell r="I36">
            <v>9288</v>
          </cell>
        </row>
        <row r="37">
          <cell r="I37">
            <v>6074.33</v>
          </cell>
        </row>
        <row r="38">
          <cell r="I38">
            <v>4220.8500000000004</v>
          </cell>
        </row>
        <row r="39">
          <cell r="I39">
            <v>6561.1024999999991</v>
          </cell>
        </row>
        <row r="40">
          <cell r="I40">
            <v>22071.919999999998</v>
          </cell>
        </row>
        <row r="41">
          <cell r="I41">
            <v>1264.1100000000001</v>
          </cell>
        </row>
        <row r="42">
          <cell r="I42">
            <v>11990.240800000001</v>
          </cell>
        </row>
        <row r="43">
          <cell r="I43">
            <v>72944.302370000005</v>
          </cell>
        </row>
        <row r="44">
          <cell r="I44">
            <v>9399.2200000000012</v>
          </cell>
        </row>
        <row r="45">
          <cell r="I45">
            <v>3750</v>
          </cell>
        </row>
        <row r="46">
          <cell r="I46">
            <v>893.17309999999998</v>
          </cell>
        </row>
        <row r="47">
          <cell r="I47">
            <v>19500</v>
          </cell>
        </row>
        <row r="48">
          <cell r="I48">
            <v>1936.1399999999999</v>
          </cell>
        </row>
        <row r="49">
          <cell r="I49">
            <v>3750</v>
          </cell>
        </row>
        <row r="50">
          <cell r="I50">
            <v>23472.560000000001</v>
          </cell>
        </row>
        <row r="51">
          <cell r="I51">
            <v>1580.2049999999999</v>
          </cell>
        </row>
        <row r="52">
          <cell r="I52">
            <v>162.44999999999999</v>
          </cell>
        </row>
        <row r="53">
          <cell r="I53">
            <v>4149.93</v>
          </cell>
        </row>
        <row r="54">
          <cell r="I54">
            <v>731.96</v>
          </cell>
        </row>
        <row r="55">
          <cell r="I55">
            <v>133406.47845</v>
          </cell>
        </row>
        <row r="56">
          <cell r="I56">
            <v>632.05500000000006</v>
          </cell>
        </row>
        <row r="57">
          <cell r="I57">
            <v>1670.0450000000001</v>
          </cell>
        </row>
        <row r="58">
          <cell r="I58">
            <v>10000</v>
          </cell>
        </row>
        <row r="59">
          <cell r="I59">
            <v>743.25</v>
          </cell>
        </row>
        <row r="60">
          <cell r="I60">
            <v>36146.05386</v>
          </cell>
        </row>
        <row r="61">
          <cell r="I61">
            <v>3450</v>
          </cell>
        </row>
        <row r="62">
          <cell r="I62">
            <v>794.96</v>
          </cell>
        </row>
        <row r="63">
          <cell r="I63">
            <v>50000</v>
          </cell>
        </row>
        <row r="64">
          <cell r="I64">
            <v>4118.3099999999995</v>
          </cell>
        </row>
        <row r="65">
          <cell r="I65">
            <v>6450.4459999999999</v>
          </cell>
        </row>
        <row r="66">
          <cell r="I66">
            <v>562.49</v>
          </cell>
        </row>
        <row r="67">
          <cell r="I67">
            <v>105581.01381431999</v>
          </cell>
        </row>
        <row r="68">
          <cell r="I68">
            <v>1203.0289188000002</v>
          </cell>
        </row>
        <row r="69">
          <cell r="I69">
            <v>92605.652369999996</v>
          </cell>
        </row>
        <row r="70">
          <cell r="I70">
            <v>4261.4756902656018</v>
          </cell>
        </row>
        <row r="71">
          <cell r="I71">
            <v>22820</v>
          </cell>
        </row>
        <row r="72">
          <cell r="I72">
            <v>248.36196000000001</v>
          </cell>
        </row>
        <row r="73">
          <cell r="I73">
            <v>34621.86</v>
          </cell>
        </row>
        <row r="74">
          <cell r="I74">
            <v>338.40000000000003</v>
          </cell>
        </row>
        <row r="75">
          <cell r="I75">
            <v>775.2</v>
          </cell>
        </row>
        <row r="76">
          <cell r="I76">
            <v>555.59999999999991</v>
          </cell>
        </row>
        <row r="77">
          <cell r="I77">
            <v>43864.358480000003</v>
          </cell>
        </row>
        <row r="78">
          <cell r="I78">
            <v>2297.4587999999999</v>
          </cell>
        </row>
        <row r="79">
          <cell r="I79">
            <v>3391.2196090000002</v>
          </cell>
        </row>
        <row r="80">
          <cell r="I80">
            <v>9736.5166378942049</v>
          </cell>
        </row>
        <row r="81">
          <cell r="I81">
            <v>458.35</v>
          </cell>
        </row>
        <row r="82">
          <cell r="I82">
            <v>10100</v>
          </cell>
        </row>
        <row r="83">
          <cell r="I83">
            <v>9026.3981430000003</v>
          </cell>
        </row>
        <row r="84">
          <cell r="I84">
            <v>956.61</v>
          </cell>
        </row>
        <row r="85">
          <cell r="I85">
            <v>6756.7551999999996</v>
          </cell>
        </row>
        <row r="86">
          <cell r="I86">
            <v>2579.6475</v>
          </cell>
        </row>
        <row r="87">
          <cell r="I87">
            <v>13892.24655</v>
          </cell>
        </row>
        <row r="88">
          <cell r="I88">
            <v>730.40000000000009</v>
          </cell>
        </row>
        <row r="89">
          <cell r="I89">
            <v>6921.5850000000009</v>
          </cell>
        </row>
        <row r="90">
          <cell r="I90">
            <v>377.5532</v>
          </cell>
        </row>
        <row r="91">
          <cell r="I91">
            <v>1011.38</v>
          </cell>
        </row>
        <row r="92">
          <cell r="I92">
            <v>90855.59951</v>
          </cell>
        </row>
        <row r="93">
          <cell r="I93">
            <v>5094.1025</v>
          </cell>
        </row>
        <row r="94">
          <cell r="I94">
            <v>376.33320000000003</v>
          </cell>
        </row>
        <row r="95">
          <cell r="I95">
            <v>11500</v>
          </cell>
        </row>
        <row r="96">
          <cell r="I96">
            <v>5803.2</v>
          </cell>
        </row>
        <row r="97">
          <cell r="I97">
            <v>1530.1</v>
          </cell>
        </row>
        <row r="98">
          <cell r="I98">
            <v>4962.72</v>
          </cell>
        </row>
        <row r="99">
          <cell r="I99">
            <v>2480.7200000000003</v>
          </cell>
        </row>
        <row r="100">
          <cell r="I100">
            <v>465.51000000000005</v>
          </cell>
        </row>
        <row r="101">
          <cell r="I101">
            <v>35987.769697999996</v>
          </cell>
        </row>
        <row r="102">
          <cell r="I102">
            <v>8302.2347200000004</v>
          </cell>
        </row>
        <row r="103">
          <cell r="I103">
            <v>27620.67577024001</v>
          </cell>
        </row>
        <row r="104">
          <cell r="I104">
            <v>41325.436352000004</v>
          </cell>
        </row>
        <row r="105">
          <cell r="I105">
            <v>200.68200000000002</v>
          </cell>
        </row>
        <row r="106">
          <cell r="I106">
            <v>19500</v>
          </cell>
        </row>
        <row r="107">
          <cell r="I107">
            <v>1607.9051999999999</v>
          </cell>
        </row>
        <row r="108">
          <cell r="I108">
            <v>10003.038000000002</v>
          </cell>
        </row>
        <row r="109">
          <cell r="I109">
            <v>10051.68</v>
          </cell>
        </row>
        <row r="110">
          <cell r="I110">
            <v>15741.405000000001</v>
          </cell>
        </row>
        <row r="111">
          <cell r="I111">
            <v>16966.629340000003</v>
          </cell>
        </row>
        <row r="112">
          <cell r="I112">
            <v>1538.13</v>
          </cell>
        </row>
        <row r="113">
          <cell r="I113">
            <v>2358.7147199999999</v>
          </cell>
        </row>
        <row r="114">
          <cell r="I114">
            <v>6032.96</v>
          </cell>
        </row>
        <row r="115">
          <cell r="I115">
            <v>884.87699999999984</v>
          </cell>
        </row>
        <row r="116">
          <cell r="I116">
            <v>2729.2950000000001</v>
          </cell>
        </row>
        <row r="117">
          <cell r="I117">
            <v>728.65</v>
          </cell>
        </row>
        <row r="118">
          <cell r="I118">
            <v>274.40000000000003</v>
          </cell>
        </row>
        <row r="119">
          <cell r="I119">
            <v>493.94999999999993</v>
          </cell>
        </row>
        <row r="121">
          <cell r="B121">
            <v>2</v>
          </cell>
          <cell r="I121">
            <v>3360392.6446589986</v>
          </cell>
        </row>
        <row r="122">
          <cell r="I122">
            <v>20700</v>
          </cell>
        </row>
        <row r="123">
          <cell r="I123">
            <v>400000</v>
          </cell>
        </row>
        <row r="124">
          <cell r="I124">
            <v>5050</v>
          </cell>
        </row>
        <row r="125">
          <cell r="I125">
            <v>625.04999999999995</v>
          </cell>
        </row>
        <row r="126">
          <cell r="I126">
            <v>50899.888020000013</v>
          </cell>
        </row>
        <row r="127">
          <cell r="I127">
            <v>11879.651857499999</v>
          </cell>
        </row>
        <row r="128">
          <cell r="I128">
            <v>5732.55</v>
          </cell>
        </row>
        <row r="129">
          <cell r="I129">
            <v>1896.1650000000002</v>
          </cell>
        </row>
        <row r="130">
          <cell r="I130">
            <v>3611.5064999999991</v>
          </cell>
        </row>
        <row r="131">
          <cell r="I131">
            <v>5159.2950000000001</v>
          </cell>
        </row>
        <row r="132">
          <cell r="I132">
            <v>632.05500000000006</v>
          </cell>
        </row>
        <row r="133">
          <cell r="I133">
            <v>6561.1024999999991</v>
          </cell>
        </row>
        <row r="134">
          <cell r="I134">
            <v>32947.729240000001</v>
          </cell>
        </row>
        <row r="135">
          <cell r="I135">
            <v>97384.693859999999</v>
          </cell>
        </row>
        <row r="136">
          <cell r="I136">
            <v>520.84500000000003</v>
          </cell>
        </row>
        <row r="137">
          <cell r="I137">
            <v>372.54294000000004</v>
          </cell>
        </row>
        <row r="138">
          <cell r="I138">
            <v>2988.0999999999995</v>
          </cell>
        </row>
        <row r="139">
          <cell r="I139">
            <v>442.43849999999992</v>
          </cell>
        </row>
        <row r="140">
          <cell r="I140">
            <v>6074.33</v>
          </cell>
        </row>
        <row r="141">
          <cell r="I141">
            <v>5750</v>
          </cell>
        </row>
        <row r="142">
          <cell r="I142">
            <v>1672.4083783656004</v>
          </cell>
        </row>
        <row r="143">
          <cell r="I143">
            <v>9399.2200000000012</v>
          </cell>
        </row>
        <row r="144">
          <cell r="I144">
            <v>54405.78</v>
          </cell>
        </row>
        <row r="145">
          <cell r="I145">
            <v>2515.5700000000002</v>
          </cell>
        </row>
        <row r="146">
          <cell r="I146">
            <v>264.94499999999999</v>
          </cell>
        </row>
        <row r="147">
          <cell r="I147">
            <v>1790.4599999999998</v>
          </cell>
        </row>
        <row r="148">
          <cell r="I148">
            <v>69034.343868000011</v>
          </cell>
        </row>
        <row r="149">
          <cell r="I149">
            <v>4600.4400000000005</v>
          </cell>
        </row>
        <row r="150">
          <cell r="I150">
            <v>1538.13</v>
          </cell>
        </row>
        <row r="151">
          <cell r="I151">
            <v>229.17500000000001</v>
          </cell>
        </row>
        <row r="152">
          <cell r="I152">
            <v>566</v>
          </cell>
        </row>
        <row r="153">
          <cell r="I153">
            <v>6787.08</v>
          </cell>
        </row>
        <row r="154">
          <cell r="I154">
            <v>1114.875</v>
          </cell>
        </row>
        <row r="155">
          <cell r="I155">
            <v>300.505</v>
          </cell>
        </row>
        <row r="156">
          <cell r="I156">
            <v>5505.2800000000007</v>
          </cell>
        </row>
        <row r="157">
          <cell r="I157">
            <v>4074.17</v>
          </cell>
        </row>
        <row r="158">
          <cell r="I158">
            <v>564</v>
          </cell>
        </row>
        <row r="159">
          <cell r="I159">
            <v>1292.895</v>
          </cell>
        </row>
        <row r="160">
          <cell r="I160">
            <v>785.00999999999988</v>
          </cell>
        </row>
        <row r="161">
          <cell r="I161">
            <v>216876.32316</v>
          </cell>
        </row>
        <row r="162">
          <cell r="I162">
            <v>43976.472369999996</v>
          </cell>
        </row>
        <row r="163">
          <cell r="I163">
            <v>18457.560000000001</v>
          </cell>
        </row>
        <row r="164">
          <cell r="I164">
            <v>4381.4008349999995</v>
          </cell>
        </row>
        <row r="165">
          <cell r="I165">
            <v>1687.47</v>
          </cell>
        </row>
        <row r="166">
          <cell r="I166">
            <v>43347.87</v>
          </cell>
        </row>
        <row r="167">
          <cell r="I167">
            <v>10173.658827000001</v>
          </cell>
        </row>
        <row r="168">
          <cell r="I168">
            <v>75751.402369999996</v>
          </cell>
        </row>
        <row r="169">
          <cell r="I169">
            <v>1292</v>
          </cell>
        </row>
        <row r="170">
          <cell r="I170">
            <v>2466.1999999999998</v>
          </cell>
        </row>
        <row r="171">
          <cell r="I171">
            <v>2327.5500000000002</v>
          </cell>
        </row>
        <row r="172">
          <cell r="I172">
            <v>48305.79</v>
          </cell>
        </row>
        <row r="173">
          <cell r="I173">
            <v>7798.5599999999995</v>
          </cell>
        </row>
        <row r="174">
          <cell r="I174">
            <v>47737.84964</v>
          </cell>
        </row>
        <row r="175">
          <cell r="I175">
            <v>20644.800000000003</v>
          </cell>
        </row>
        <row r="176">
          <cell r="I176">
            <v>3872.2799999999997</v>
          </cell>
        </row>
        <row r="177">
          <cell r="I177">
            <v>3659.8</v>
          </cell>
        </row>
        <row r="178">
          <cell r="I178">
            <v>4149.93</v>
          </cell>
        </row>
        <row r="179">
          <cell r="I179">
            <v>4644.5001199999997</v>
          </cell>
        </row>
        <row r="180">
          <cell r="I180">
            <v>98620.491239999988</v>
          </cell>
        </row>
        <row r="181">
          <cell r="I181">
            <v>4030.9425000000001</v>
          </cell>
        </row>
        <row r="182">
          <cell r="I182">
            <v>22500</v>
          </cell>
        </row>
        <row r="183">
          <cell r="I183">
            <v>493.94999999999993</v>
          </cell>
        </row>
        <row r="184">
          <cell r="I184">
            <v>1330.6200000000001</v>
          </cell>
        </row>
        <row r="185">
          <cell r="I185">
            <v>23006.484619999999</v>
          </cell>
        </row>
        <row r="186">
          <cell r="I186">
            <v>19386.464619999999</v>
          </cell>
        </row>
        <row r="187">
          <cell r="I187">
            <v>20700</v>
          </cell>
        </row>
        <row r="188">
          <cell r="I188">
            <v>22500</v>
          </cell>
        </row>
        <row r="189">
          <cell r="I189">
            <v>20640</v>
          </cell>
        </row>
        <row r="190">
          <cell r="I190">
            <v>3027.96</v>
          </cell>
        </row>
        <row r="191">
          <cell r="I191">
            <v>11959.160355999999</v>
          </cell>
        </row>
        <row r="192">
          <cell r="I192">
            <v>2680.4349999999999</v>
          </cell>
        </row>
        <row r="193">
          <cell r="I193">
            <v>2515.5700000000002</v>
          </cell>
        </row>
        <row r="194">
          <cell r="I194">
            <v>5031.1400000000003</v>
          </cell>
        </row>
        <row r="195">
          <cell r="I195">
            <v>80736.956196960018</v>
          </cell>
        </row>
        <row r="196">
          <cell r="I196">
            <v>2406.0578376000003</v>
          </cell>
        </row>
        <row r="197">
          <cell r="I197">
            <v>324262.40000000002</v>
          </cell>
        </row>
        <row r="198">
          <cell r="I198">
            <v>1909.8749999999998</v>
          </cell>
        </row>
        <row r="199">
          <cell r="I199">
            <v>377.5532</v>
          </cell>
        </row>
        <row r="200">
          <cell r="I200">
            <v>1000</v>
          </cell>
        </row>
        <row r="201">
          <cell r="I201">
            <v>14152.28832</v>
          </cell>
        </row>
        <row r="202">
          <cell r="I202">
            <v>23938.2</v>
          </cell>
        </row>
        <row r="203">
          <cell r="I203">
            <v>90708.56136077999</v>
          </cell>
        </row>
        <row r="204">
          <cell r="I204">
            <v>117362.8</v>
          </cell>
        </row>
        <row r="205">
          <cell r="I205">
            <v>3750</v>
          </cell>
        </row>
        <row r="206">
          <cell r="I206">
            <v>17217.566619999998</v>
          </cell>
        </row>
        <row r="207">
          <cell r="I207">
            <v>28392.256044543297</v>
          </cell>
        </row>
        <row r="208">
          <cell r="I208">
            <v>74733.34895</v>
          </cell>
        </row>
        <row r="209">
          <cell r="I209">
            <v>2725.5109620000003</v>
          </cell>
        </row>
        <row r="210">
          <cell r="I210">
            <v>334.47</v>
          </cell>
        </row>
        <row r="211">
          <cell r="I211">
            <v>376.33320000000003</v>
          </cell>
        </row>
        <row r="212">
          <cell r="I212">
            <v>3750</v>
          </cell>
        </row>
        <row r="213">
          <cell r="I213">
            <v>12354.929999999998</v>
          </cell>
        </row>
        <row r="214">
          <cell r="I214">
            <v>4128.9600000000009</v>
          </cell>
        </row>
        <row r="215">
          <cell r="I215">
            <v>237320.50348799999</v>
          </cell>
        </row>
        <row r="216">
          <cell r="I216">
            <v>345410.43209999998</v>
          </cell>
        </row>
        <row r="217">
          <cell r="I217">
            <v>1530.1</v>
          </cell>
        </row>
        <row r="218">
          <cell r="I218">
            <v>2181.0359999999996</v>
          </cell>
        </row>
        <row r="219">
          <cell r="I219">
            <v>6450.4459999999999</v>
          </cell>
        </row>
        <row r="220">
          <cell r="I220">
            <v>270.75</v>
          </cell>
        </row>
        <row r="221">
          <cell r="I221">
            <v>11500</v>
          </cell>
        </row>
        <row r="222">
          <cell r="I222">
            <v>3066.9805845000001</v>
          </cell>
        </row>
        <row r="223">
          <cell r="I223">
            <v>29853.894619999999</v>
          </cell>
        </row>
        <row r="224">
          <cell r="I224">
            <v>9813.3567999999996</v>
          </cell>
        </row>
        <row r="225">
          <cell r="I225">
            <v>22820</v>
          </cell>
        </row>
        <row r="226">
          <cell r="I226">
            <v>31482.81</v>
          </cell>
        </row>
        <row r="227">
          <cell r="I227">
            <v>13843.434000000003</v>
          </cell>
        </row>
        <row r="228">
          <cell r="I228">
            <v>28648.158772750001</v>
          </cell>
        </row>
        <row r="229">
          <cell r="I229">
            <v>122312.88128000002</v>
          </cell>
        </row>
        <row r="230">
          <cell r="I230">
            <v>5050</v>
          </cell>
        </row>
        <row r="231">
          <cell r="I231">
            <v>1097.6000000000001</v>
          </cell>
        </row>
        <row r="232">
          <cell r="I232">
            <v>956.61</v>
          </cell>
        </row>
        <row r="233">
          <cell r="I233">
            <v>0</v>
          </cell>
        </row>
        <row r="234">
          <cell r="I234">
            <v>5458.59</v>
          </cell>
        </row>
        <row r="235">
          <cell r="I235">
            <v>229.17500000000001</v>
          </cell>
        </row>
        <row r="236">
          <cell r="I236">
            <v>3534.5519999999997</v>
          </cell>
        </row>
        <row r="237">
          <cell r="I237">
            <v>23692.079999999998</v>
          </cell>
        </row>
        <row r="238">
          <cell r="I238">
            <v>3608.32</v>
          </cell>
        </row>
        <row r="240">
          <cell r="B240">
            <v>2</v>
          </cell>
          <cell r="I240">
            <v>2897489.8090495509</v>
          </cell>
        </row>
        <row r="241">
          <cell r="I241">
            <v>8293.7334999999985</v>
          </cell>
        </row>
        <row r="242">
          <cell r="I242">
            <v>5542.65</v>
          </cell>
        </row>
        <row r="243">
          <cell r="I243">
            <v>33397.380000000005</v>
          </cell>
        </row>
        <row r="244">
          <cell r="I244">
            <v>3013.68</v>
          </cell>
        </row>
        <row r="245">
          <cell r="I245">
            <v>11760</v>
          </cell>
        </row>
        <row r="246">
          <cell r="I246">
            <v>25785.293464000002</v>
          </cell>
        </row>
        <row r="247">
          <cell r="I247">
            <v>174.89999999999998</v>
          </cell>
        </row>
        <row r="248">
          <cell r="I248">
            <v>1068.24787208</v>
          </cell>
        </row>
        <row r="249">
          <cell r="I249">
            <v>6372</v>
          </cell>
        </row>
        <row r="250">
          <cell r="I250">
            <v>48000</v>
          </cell>
        </row>
        <row r="251">
          <cell r="I251">
            <v>10000</v>
          </cell>
        </row>
        <row r="252">
          <cell r="I252">
            <v>1239.1599999999999</v>
          </cell>
        </row>
        <row r="253">
          <cell r="I253">
            <v>2469.8609999999999</v>
          </cell>
        </row>
        <row r="254">
          <cell r="I254">
            <v>329.76</v>
          </cell>
        </row>
        <row r="255">
          <cell r="I255">
            <v>2168.3200000000002</v>
          </cell>
        </row>
        <row r="256">
          <cell r="I256">
            <v>47475.123214400017</v>
          </cell>
        </row>
        <row r="257">
          <cell r="I257">
            <v>809.80500000000006</v>
          </cell>
        </row>
        <row r="258">
          <cell r="I258">
            <v>765.90800000000013</v>
          </cell>
        </row>
        <row r="259">
          <cell r="I259">
            <v>1309.0999999999999</v>
          </cell>
        </row>
        <row r="260">
          <cell r="I260">
            <v>664</v>
          </cell>
        </row>
        <row r="261">
          <cell r="I261">
            <v>851.83999999999992</v>
          </cell>
        </row>
        <row r="262">
          <cell r="I262">
            <v>7677</v>
          </cell>
        </row>
        <row r="263">
          <cell r="I263">
            <v>19440</v>
          </cell>
        </row>
        <row r="264">
          <cell r="I264">
            <v>1429.1999999999998</v>
          </cell>
        </row>
        <row r="265">
          <cell r="I265">
            <v>2754.05</v>
          </cell>
        </row>
        <row r="266">
          <cell r="I266">
            <v>1111.22</v>
          </cell>
        </row>
        <row r="267">
          <cell r="I267">
            <v>3679.9297386480002</v>
          </cell>
        </row>
        <row r="268">
          <cell r="I268">
            <v>2330.89</v>
          </cell>
        </row>
        <row r="269">
          <cell r="I269">
            <v>882.81999999999994</v>
          </cell>
        </row>
        <row r="270">
          <cell r="I270">
            <v>765.05</v>
          </cell>
        </row>
        <row r="271">
          <cell r="I271">
            <v>6000</v>
          </cell>
        </row>
        <row r="272">
          <cell r="I272">
            <v>2184.8319999999999</v>
          </cell>
        </row>
        <row r="273">
          <cell r="I273">
            <v>1714.6799999999998</v>
          </cell>
        </row>
        <row r="274">
          <cell r="I274">
            <v>40475.000000000007</v>
          </cell>
        </row>
        <row r="275">
          <cell r="I275">
            <v>3225.223</v>
          </cell>
        </row>
        <row r="276">
          <cell r="I276">
            <v>68688.06</v>
          </cell>
        </row>
        <row r="277">
          <cell r="I277">
            <v>99.88000000000001</v>
          </cell>
        </row>
        <row r="278">
          <cell r="I278">
            <v>2980.7999999999997</v>
          </cell>
        </row>
        <row r="279">
          <cell r="I279">
            <v>99360</v>
          </cell>
        </row>
        <row r="280">
          <cell r="I280">
            <v>932.03</v>
          </cell>
        </row>
        <row r="281">
          <cell r="I281">
            <v>1300.6500000000001</v>
          </cell>
        </row>
        <row r="282">
          <cell r="I282">
            <v>2879.7</v>
          </cell>
        </row>
        <row r="283">
          <cell r="I283">
            <v>15685.320000000002</v>
          </cell>
        </row>
        <row r="284">
          <cell r="I284">
            <v>1087.0149999999999</v>
          </cell>
        </row>
        <row r="285">
          <cell r="I285">
            <v>60225.360000000008</v>
          </cell>
        </row>
        <row r="286">
          <cell r="I286">
            <v>17920</v>
          </cell>
        </row>
        <row r="287">
          <cell r="I287">
            <v>3024</v>
          </cell>
        </row>
        <row r="288">
          <cell r="I288">
            <v>820996.390595</v>
          </cell>
        </row>
        <row r="289">
          <cell r="I289">
            <v>6720</v>
          </cell>
        </row>
        <row r="290">
          <cell r="I290">
            <v>24137.68</v>
          </cell>
        </row>
        <row r="291">
          <cell r="I291">
            <v>41354.199999999997</v>
          </cell>
        </row>
        <row r="292">
          <cell r="I292">
            <v>45360</v>
          </cell>
        </row>
        <row r="293">
          <cell r="I293">
            <v>18186.77</v>
          </cell>
        </row>
        <row r="294">
          <cell r="I294">
            <v>8577.98</v>
          </cell>
        </row>
        <row r="295">
          <cell r="I295">
            <v>10000</v>
          </cell>
        </row>
        <row r="296">
          <cell r="I296">
            <v>4021.8999999999996</v>
          </cell>
        </row>
        <row r="297">
          <cell r="I297">
            <v>262.45999999999998</v>
          </cell>
        </row>
        <row r="298">
          <cell r="I298">
            <v>3573.2393400000001</v>
          </cell>
        </row>
        <row r="299">
          <cell r="I299">
            <v>973.08999999999992</v>
          </cell>
        </row>
        <row r="300">
          <cell r="I300">
            <v>3560.4</v>
          </cell>
        </row>
        <row r="301">
          <cell r="I301">
            <v>16852.14</v>
          </cell>
        </row>
        <row r="302">
          <cell r="I302">
            <v>30058</v>
          </cell>
        </row>
        <row r="303">
          <cell r="I303">
            <v>3712</v>
          </cell>
        </row>
        <row r="304">
          <cell r="I304">
            <v>923.16000000000008</v>
          </cell>
        </row>
        <row r="305">
          <cell r="I305">
            <v>3545.04</v>
          </cell>
        </row>
        <row r="306">
          <cell r="I306">
            <v>218153.25</v>
          </cell>
        </row>
        <row r="307">
          <cell r="I307">
            <v>5000</v>
          </cell>
        </row>
        <row r="308">
          <cell r="I308">
            <v>765.88630000000001</v>
          </cell>
        </row>
        <row r="309">
          <cell r="I309">
            <v>1644.72</v>
          </cell>
        </row>
        <row r="310">
          <cell r="I310">
            <v>590.84</v>
          </cell>
        </row>
        <row r="311">
          <cell r="I311">
            <v>2865.2799999999997</v>
          </cell>
        </row>
        <row r="312">
          <cell r="I312">
            <v>12195.04</v>
          </cell>
        </row>
        <row r="313">
          <cell r="I313">
            <v>1383</v>
          </cell>
        </row>
        <row r="314">
          <cell r="I314">
            <v>6997.32</v>
          </cell>
        </row>
        <row r="315">
          <cell r="I315">
            <v>561.96</v>
          </cell>
        </row>
        <row r="316">
          <cell r="I316">
            <v>3082.56</v>
          </cell>
        </row>
        <row r="317">
          <cell r="I317">
            <v>5290.4992000000002</v>
          </cell>
        </row>
        <row r="318">
          <cell r="I318">
            <v>103680</v>
          </cell>
        </row>
        <row r="319">
          <cell r="I319">
            <v>444.714</v>
          </cell>
        </row>
        <row r="320">
          <cell r="I320">
            <v>6080.7868000000008</v>
          </cell>
        </row>
        <row r="321">
          <cell r="I321">
            <v>24272</v>
          </cell>
        </row>
        <row r="322">
          <cell r="I322">
            <v>13130.699999999999</v>
          </cell>
        </row>
        <row r="323">
          <cell r="I323">
            <v>1200</v>
          </cell>
        </row>
        <row r="324">
          <cell r="I324">
            <v>21725</v>
          </cell>
        </row>
        <row r="325">
          <cell r="I325">
            <v>4600</v>
          </cell>
        </row>
        <row r="326">
          <cell r="I326">
            <v>1536</v>
          </cell>
        </row>
        <row r="327">
          <cell r="I327">
            <v>335645.54908500001</v>
          </cell>
        </row>
        <row r="328">
          <cell r="I328">
            <v>14488.64</v>
          </cell>
        </row>
        <row r="329">
          <cell r="I329">
            <v>13100.400000000001</v>
          </cell>
        </row>
        <row r="330">
          <cell r="I330">
            <v>1089.52</v>
          </cell>
        </row>
        <row r="331">
          <cell r="I331">
            <v>43668</v>
          </cell>
        </row>
        <row r="332">
          <cell r="I332">
            <v>16790</v>
          </cell>
        </row>
        <row r="333">
          <cell r="I333">
            <v>1818.3600000000001</v>
          </cell>
        </row>
        <row r="334">
          <cell r="I334">
            <v>2611.0500000000006</v>
          </cell>
        </row>
        <row r="335">
          <cell r="I335">
            <v>8395</v>
          </cell>
        </row>
        <row r="336">
          <cell r="I336">
            <v>62190</v>
          </cell>
        </row>
        <row r="337">
          <cell r="I337">
            <v>19275.519999999997</v>
          </cell>
        </row>
        <row r="338">
          <cell r="I338">
            <v>6816.88</v>
          </cell>
        </row>
        <row r="339">
          <cell r="I339">
            <v>2714.8230404240003</v>
          </cell>
        </row>
        <row r="340">
          <cell r="I340">
            <v>27000</v>
          </cell>
        </row>
        <row r="341">
          <cell r="I341">
            <v>64800</v>
          </cell>
        </row>
        <row r="342">
          <cell r="I342">
            <v>209.10000000000002</v>
          </cell>
        </row>
        <row r="343">
          <cell r="I343">
            <v>10715.44</v>
          </cell>
        </row>
        <row r="344">
          <cell r="I344">
            <v>846.91</v>
          </cell>
        </row>
        <row r="345">
          <cell r="I345">
            <v>12732.8</v>
          </cell>
        </row>
        <row r="346">
          <cell r="I346">
            <v>7392</v>
          </cell>
        </row>
        <row r="347">
          <cell r="I347">
            <v>4232.8</v>
          </cell>
        </row>
        <row r="348">
          <cell r="I348">
            <v>2769.4800000000005</v>
          </cell>
        </row>
        <row r="349">
          <cell r="I349">
            <v>140779.65999999997</v>
          </cell>
        </row>
        <row r="350">
          <cell r="I350">
            <v>2297.6588999999999</v>
          </cell>
        </row>
        <row r="351">
          <cell r="I351">
            <v>1040.52</v>
          </cell>
        </row>
        <row r="352">
          <cell r="I352">
            <v>32400</v>
          </cell>
        </row>
        <row r="353">
          <cell r="I353">
            <v>393.88</v>
          </cell>
        </row>
        <row r="354">
          <cell r="I354">
            <v>418.34</v>
          </cell>
        </row>
        <row r="355">
          <cell r="I355">
            <v>3500</v>
          </cell>
        </row>
        <row r="358">
          <cell r="B358">
            <v>1</v>
          </cell>
          <cell r="I358">
            <v>1687345</v>
          </cell>
        </row>
        <row r="359">
          <cell r="B359">
            <v>2</v>
          </cell>
          <cell r="I359">
            <v>355400</v>
          </cell>
        </row>
        <row r="360">
          <cell r="I360">
            <v>145000</v>
          </cell>
        </row>
        <row r="361">
          <cell r="I361">
            <v>32000</v>
          </cell>
        </row>
        <row r="362">
          <cell r="I362">
            <v>83400</v>
          </cell>
        </row>
        <row r="363">
          <cell r="I363">
            <v>14000</v>
          </cell>
        </row>
        <row r="364">
          <cell r="I364">
            <v>71000</v>
          </cell>
        </row>
        <row r="365">
          <cell r="I365">
            <v>10000</v>
          </cell>
        </row>
        <row r="367">
          <cell r="B367">
            <v>2</v>
          </cell>
          <cell r="I367">
            <v>1331945</v>
          </cell>
        </row>
        <row r="368">
          <cell r="I368">
            <v>90000</v>
          </cell>
        </row>
        <row r="369">
          <cell r="I369">
            <v>374253</v>
          </cell>
        </row>
        <row r="370">
          <cell r="I370">
            <v>867692</v>
          </cell>
        </row>
      </sheetData>
      <sheetData sheetId="1">
        <row r="8">
          <cell r="B8">
            <v>1</v>
          </cell>
          <cell r="F8">
            <v>435152</v>
          </cell>
          <cell r="G8">
            <v>435152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B9">
            <v>2</v>
          </cell>
          <cell r="F9">
            <v>435152</v>
          </cell>
          <cell r="G9">
            <v>435152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F10">
            <v>18900</v>
          </cell>
          <cell r="G10">
            <v>18900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F11">
            <v>8075</v>
          </cell>
          <cell r="G11">
            <v>8075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F12">
            <v>12833</v>
          </cell>
          <cell r="G12">
            <v>12833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F13">
            <v>190211</v>
          </cell>
          <cell r="G13">
            <v>190211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F14">
            <v>50583</v>
          </cell>
          <cell r="G14">
            <v>50583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F15">
            <v>1050</v>
          </cell>
          <cell r="G15">
            <v>1050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F16">
            <v>153500</v>
          </cell>
          <cell r="G16">
            <v>153500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9">
          <cell r="B19">
            <v>1</v>
          </cell>
          <cell r="F19">
            <v>7622345.9486740716</v>
          </cell>
          <cell r="G19">
            <v>3204777.1726739816</v>
          </cell>
          <cell r="H19">
            <v>85603.895896837523</v>
          </cell>
          <cell r="I19">
            <v>3223207.7901032488</v>
          </cell>
          <cell r="J19">
            <v>362716.86</v>
          </cell>
          <cell r="K19">
            <v>264331.23000000004</v>
          </cell>
        </row>
        <row r="20">
          <cell r="B20">
            <v>2</v>
          </cell>
          <cell r="F20">
            <v>1364463.4949655198</v>
          </cell>
          <cell r="G20">
            <v>648005.83831350552</v>
          </cell>
          <cell r="H20">
            <v>9736.5166378942049</v>
          </cell>
          <cell r="I20">
            <v>489129.69001412007</v>
          </cell>
          <cell r="J20">
            <v>22071.919999999998</v>
          </cell>
          <cell r="K20">
            <v>150519.53</v>
          </cell>
        </row>
        <row r="21">
          <cell r="F21">
            <v>4012.7849999999999</v>
          </cell>
          <cell r="G21">
            <v>4012.7849999999999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F22">
            <v>77024.639999999999</v>
          </cell>
          <cell r="G22">
            <v>77024.639999999999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F23">
            <v>5750</v>
          </cell>
          <cell r="G23">
            <v>5750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F24">
            <v>32000</v>
          </cell>
          <cell r="G24">
            <v>0</v>
          </cell>
          <cell r="H24">
            <v>0</v>
          </cell>
          <cell r="I24">
            <v>32000</v>
          </cell>
          <cell r="J24">
            <v>0</v>
          </cell>
          <cell r="K24">
            <v>0</v>
          </cell>
        </row>
        <row r="25">
          <cell r="F25">
            <v>2808.9494999999993</v>
          </cell>
          <cell r="G25">
            <v>2808.9494999999997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</row>
        <row r="27">
          <cell r="F27">
            <v>727.44</v>
          </cell>
          <cell r="G27">
            <v>727.44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F28">
            <v>12894.854489999998</v>
          </cell>
          <cell r="G28">
            <v>12894.85449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F29">
            <v>10100</v>
          </cell>
          <cell r="G29">
            <v>10100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F30">
            <v>1533.48</v>
          </cell>
          <cell r="G30">
            <v>1330.62</v>
          </cell>
          <cell r="H30">
            <v>0</v>
          </cell>
          <cell r="I30">
            <v>202.86</v>
          </cell>
          <cell r="J30">
            <v>0</v>
          </cell>
          <cell r="K30">
            <v>0</v>
          </cell>
        </row>
        <row r="31">
          <cell r="F31">
            <v>7610.3747719999992</v>
          </cell>
          <cell r="G31">
            <v>3922.1000000000004</v>
          </cell>
          <cell r="H31">
            <v>0</v>
          </cell>
          <cell r="I31">
            <v>3688.2747719999998</v>
          </cell>
          <cell r="J31">
            <v>0</v>
          </cell>
          <cell r="K31">
            <v>0</v>
          </cell>
        </row>
        <row r="32">
          <cell r="F32">
            <v>5360.87</v>
          </cell>
          <cell r="G32">
            <v>177.21</v>
          </cell>
          <cell r="H32">
            <v>0</v>
          </cell>
          <cell r="I32">
            <v>5183.66</v>
          </cell>
          <cell r="J32">
            <v>0</v>
          </cell>
          <cell r="K32">
            <v>0</v>
          </cell>
        </row>
        <row r="33">
          <cell r="F33">
            <v>3450</v>
          </cell>
          <cell r="G33">
            <v>3450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F34">
            <v>32947.729240000001</v>
          </cell>
          <cell r="G34">
            <v>5505.2800000000007</v>
          </cell>
          <cell r="H34">
            <v>0</v>
          </cell>
          <cell r="I34">
            <v>27442.449240000002</v>
          </cell>
          <cell r="J34">
            <v>0</v>
          </cell>
          <cell r="K34">
            <v>0</v>
          </cell>
        </row>
        <row r="35">
          <cell r="F35">
            <v>16000</v>
          </cell>
          <cell r="G35">
            <v>0</v>
          </cell>
          <cell r="H35">
            <v>0</v>
          </cell>
          <cell r="I35">
            <v>16000</v>
          </cell>
          <cell r="J35">
            <v>0</v>
          </cell>
          <cell r="K35">
            <v>0</v>
          </cell>
        </row>
        <row r="36">
          <cell r="F36">
            <v>9288</v>
          </cell>
          <cell r="G36">
            <v>0</v>
          </cell>
          <cell r="H36">
            <v>0</v>
          </cell>
          <cell r="I36">
            <v>9288</v>
          </cell>
          <cell r="J36">
            <v>0</v>
          </cell>
          <cell r="K36">
            <v>0</v>
          </cell>
        </row>
        <row r="37">
          <cell r="F37">
            <v>6074.33</v>
          </cell>
          <cell r="G37">
            <v>956.61</v>
          </cell>
          <cell r="H37">
            <v>0</v>
          </cell>
          <cell r="I37">
            <v>0</v>
          </cell>
          <cell r="J37">
            <v>0</v>
          </cell>
          <cell r="K37">
            <v>5117.72</v>
          </cell>
        </row>
        <row r="38">
          <cell r="F38">
            <v>4220.8500000000004</v>
          </cell>
          <cell r="G38">
            <v>458.35</v>
          </cell>
          <cell r="H38">
            <v>0</v>
          </cell>
          <cell r="I38">
            <v>3762.5</v>
          </cell>
          <cell r="J38">
            <v>0</v>
          </cell>
          <cell r="K38">
            <v>0</v>
          </cell>
        </row>
        <row r="39">
          <cell r="F39">
            <v>6561.1024999999991</v>
          </cell>
          <cell r="G39">
            <v>6561.1024999999991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F40">
            <v>22071.919999999998</v>
          </cell>
          <cell r="G40">
            <v>0</v>
          </cell>
          <cell r="H40">
            <v>0</v>
          </cell>
          <cell r="I40">
            <v>0</v>
          </cell>
          <cell r="J40">
            <v>22071.919999999998</v>
          </cell>
          <cell r="K40">
            <v>0</v>
          </cell>
        </row>
        <row r="41">
          <cell r="F41">
            <v>1264.1100000000001</v>
          </cell>
          <cell r="G41">
            <v>1264.1100000000001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F42">
            <v>11990.240800000001</v>
          </cell>
          <cell r="G42">
            <v>8754.4800000000014</v>
          </cell>
          <cell r="H42">
            <v>0</v>
          </cell>
          <cell r="I42">
            <v>3235.7608</v>
          </cell>
          <cell r="J42">
            <v>0</v>
          </cell>
          <cell r="K42">
            <v>0</v>
          </cell>
        </row>
        <row r="43">
          <cell r="F43">
            <v>72944.302370000005</v>
          </cell>
          <cell r="G43">
            <v>14632.434999999999</v>
          </cell>
          <cell r="H43">
            <v>0</v>
          </cell>
          <cell r="I43">
            <v>7.8173700000000004</v>
          </cell>
          <cell r="J43">
            <v>0</v>
          </cell>
          <cell r="K43">
            <v>58304.05</v>
          </cell>
        </row>
        <row r="44">
          <cell r="F44">
            <v>9399.2200000000012</v>
          </cell>
          <cell r="G44">
            <v>1486.5</v>
          </cell>
          <cell r="H44">
            <v>0</v>
          </cell>
          <cell r="I44">
            <v>0</v>
          </cell>
          <cell r="J44">
            <v>0</v>
          </cell>
          <cell r="K44">
            <v>7912.72</v>
          </cell>
        </row>
        <row r="45">
          <cell r="F45">
            <v>3750</v>
          </cell>
          <cell r="G45">
            <v>3750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F46">
            <v>893.17309999999998</v>
          </cell>
          <cell r="G46">
            <v>392</v>
          </cell>
          <cell r="H46">
            <v>0</v>
          </cell>
          <cell r="I46">
            <v>501.17309999999998</v>
          </cell>
          <cell r="J46">
            <v>0</v>
          </cell>
          <cell r="K46">
            <v>0</v>
          </cell>
        </row>
        <row r="47">
          <cell r="F47">
            <v>19500</v>
          </cell>
          <cell r="G47">
            <v>19500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F48">
            <v>1936.14</v>
          </cell>
          <cell r="G48">
            <v>0</v>
          </cell>
          <cell r="H48">
            <v>0</v>
          </cell>
          <cell r="I48">
            <v>1936.14</v>
          </cell>
          <cell r="J48">
            <v>0</v>
          </cell>
          <cell r="K48">
            <v>0</v>
          </cell>
        </row>
        <row r="49">
          <cell r="F49">
            <v>3750</v>
          </cell>
          <cell r="G49">
            <v>3750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F50">
            <v>23472.560000000001</v>
          </cell>
          <cell r="G50">
            <v>1463.92</v>
          </cell>
          <cell r="H50">
            <v>0</v>
          </cell>
          <cell r="I50">
            <v>22008.639999999999</v>
          </cell>
          <cell r="J50">
            <v>0</v>
          </cell>
          <cell r="K50">
            <v>0</v>
          </cell>
        </row>
        <row r="51">
          <cell r="F51">
            <v>1580.2049999999999</v>
          </cell>
          <cell r="G51">
            <v>1580.2049999999999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F52">
            <v>162.44999999999999</v>
          </cell>
          <cell r="G52">
            <v>149.51999999999998</v>
          </cell>
          <cell r="H52">
            <v>0</v>
          </cell>
          <cell r="I52">
            <v>12.930000000000001</v>
          </cell>
          <cell r="J52">
            <v>0</v>
          </cell>
          <cell r="K52">
            <v>0</v>
          </cell>
        </row>
        <row r="53">
          <cell r="F53">
            <v>4149.93</v>
          </cell>
          <cell r="G53">
            <v>743.25</v>
          </cell>
          <cell r="H53">
            <v>0</v>
          </cell>
          <cell r="I53">
            <v>0</v>
          </cell>
          <cell r="J53">
            <v>0</v>
          </cell>
          <cell r="K53">
            <v>3406.68</v>
          </cell>
        </row>
        <row r="54">
          <cell r="F54">
            <v>731.96</v>
          </cell>
          <cell r="G54">
            <v>731.96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F55">
            <v>133406.47845</v>
          </cell>
          <cell r="G55">
            <v>133406.47845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F56">
            <v>632.05500000000006</v>
          </cell>
          <cell r="G56">
            <v>632.05500000000006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F57">
            <v>1670.0450000000001</v>
          </cell>
          <cell r="G57">
            <v>1670.0450000000001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F58">
            <v>10000</v>
          </cell>
          <cell r="G58">
            <v>10000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F59">
            <v>743.25</v>
          </cell>
          <cell r="G59">
            <v>743.25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F60">
            <v>36146.05386</v>
          </cell>
          <cell r="G60">
            <v>8257.92</v>
          </cell>
          <cell r="H60">
            <v>0</v>
          </cell>
          <cell r="I60">
            <v>27888.133860000002</v>
          </cell>
          <cell r="J60">
            <v>0</v>
          </cell>
          <cell r="K60">
            <v>0</v>
          </cell>
        </row>
        <row r="61">
          <cell r="F61">
            <v>3450</v>
          </cell>
          <cell r="G61">
            <v>3450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F62">
            <v>794.96</v>
          </cell>
          <cell r="G62">
            <v>0</v>
          </cell>
          <cell r="H62">
            <v>0</v>
          </cell>
          <cell r="I62">
            <v>794.96</v>
          </cell>
          <cell r="J62">
            <v>0</v>
          </cell>
          <cell r="K62">
            <v>0</v>
          </cell>
        </row>
        <row r="63">
          <cell r="F63">
            <v>50000</v>
          </cell>
          <cell r="G63">
            <v>0</v>
          </cell>
          <cell r="H63">
            <v>0</v>
          </cell>
          <cell r="I63">
            <v>5000</v>
          </cell>
          <cell r="J63">
            <v>0</v>
          </cell>
          <cell r="K63">
            <v>0</v>
          </cell>
        </row>
        <row r="64">
          <cell r="F64">
            <v>4118.3099999999995</v>
          </cell>
          <cell r="G64">
            <v>1264.1100000000001</v>
          </cell>
          <cell r="H64">
            <v>0</v>
          </cell>
          <cell r="I64">
            <v>2854.2</v>
          </cell>
          <cell r="J64">
            <v>0</v>
          </cell>
          <cell r="K64">
            <v>0</v>
          </cell>
        </row>
        <row r="65">
          <cell r="F65">
            <v>6450.4459999999999</v>
          </cell>
          <cell r="G65">
            <v>2789.38</v>
          </cell>
          <cell r="H65">
            <v>0</v>
          </cell>
          <cell r="I65">
            <v>3661.0659999999998</v>
          </cell>
          <cell r="J65">
            <v>0</v>
          </cell>
          <cell r="K65">
            <v>0</v>
          </cell>
        </row>
        <row r="66">
          <cell r="F66">
            <v>562.49</v>
          </cell>
          <cell r="G66">
            <v>126.46</v>
          </cell>
          <cell r="H66">
            <v>0</v>
          </cell>
          <cell r="I66">
            <v>436.03</v>
          </cell>
          <cell r="J66">
            <v>0</v>
          </cell>
          <cell r="K66">
            <v>0</v>
          </cell>
        </row>
        <row r="67">
          <cell r="F67">
            <v>105581.01381431999</v>
          </cell>
          <cell r="G67">
            <v>37798.126019999996</v>
          </cell>
          <cell r="H67">
            <v>0</v>
          </cell>
          <cell r="I67">
            <v>67782.887794320006</v>
          </cell>
          <cell r="J67">
            <v>0</v>
          </cell>
          <cell r="K67">
            <v>0</v>
          </cell>
        </row>
        <row r="68">
          <cell r="F68">
            <v>1203.0289188000002</v>
          </cell>
          <cell r="G68">
            <v>1044.96</v>
          </cell>
          <cell r="H68">
            <v>0</v>
          </cell>
          <cell r="I68">
            <v>158.06891880000001</v>
          </cell>
          <cell r="J68">
            <v>0</v>
          </cell>
          <cell r="K68">
            <v>0</v>
          </cell>
        </row>
        <row r="69">
          <cell r="F69">
            <v>92605.652369999996</v>
          </cell>
          <cell r="G69">
            <v>16819.474999999999</v>
          </cell>
          <cell r="H69">
            <v>0</v>
          </cell>
          <cell r="I69">
            <v>7.8173700000000004</v>
          </cell>
          <cell r="J69">
            <v>0</v>
          </cell>
          <cell r="K69">
            <v>75778.36</v>
          </cell>
        </row>
        <row r="70">
          <cell r="F70">
            <v>4261.4756902656018</v>
          </cell>
          <cell r="G70">
            <v>4261.4756902656018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F71">
            <v>22820</v>
          </cell>
          <cell r="G71">
            <v>0</v>
          </cell>
          <cell r="H71">
            <v>0</v>
          </cell>
          <cell r="I71">
            <v>22820</v>
          </cell>
          <cell r="J71">
            <v>0</v>
          </cell>
          <cell r="K71">
            <v>0</v>
          </cell>
        </row>
        <row r="72">
          <cell r="F72">
            <v>248.36196000000001</v>
          </cell>
          <cell r="G72">
            <v>176.98</v>
          </cell>
          <cell r="H72">
            <v>0</v>
          </cell>
          <cell r="I72">
            <v>71.381960000000007</v>
          </cell>
          <cell r="J72">
            <v>0</v>
          </cell>
          <cell r="K72">
            <v>0</v>
          </cell>
        </row>
        <row r="73">
          <cell r="F73">
            <v>34621.86</v>
          </cell>
          <cell r="G73">
            <v>28814.1</v>
          </cell>
          <cell r="H73">
            <v>0</v>
          </cell>
          <cell r="I73">
            <v>5807.76</v>
          </cell>
          <cell r="J73">
            <v>0</v>
          </cell>
          <cell r="K73">
            <v>0</v>
          </cell>
        </row>
        <row r="74">
          <cell r="F74">
            <v>338.4</v>
          </cell>
          <cell r="G74">
            <v>0</v>
          </cell>
          <cell r="H74">
            <v>0</v>
          </cell>
          <cell r="I74">
            <v>338.4</v>
          </cell>
          <cell r="J74">
            <v>0</v>
          </cell>
          <cell r="K74">
            <v>0</v>
          </cell>
        </row>
        <row r="75">
          <cell r="F75">
            <v>775.2</v>
          </cell>
          <cell r="G75">
            <v>0</v>
          </cell>
          <cell r="H75">
            <v>0</v>
          </cell>
          <cell r="I75">
            <v>775.2</v>
          </cell>
          <cell r="J75">
            <v>0</v>
          </cell>
          <cell r="K75">
            <v>0</v>
          </cell>
        </row>
        <row r="76">
          <cell r="F76">
            <v>555.59999999999991</v>
          </cell>
          <cell r="G76">
            <v>555.59999999999991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</row>
        <row r="77">
          <cell r="F77">
            <v>43864.358480000003</v>
          </cell>
          <cell r="G77">
            <v>6680.18</v>
          </cell>
          <cell r="H77">
            <v>0</v>
          </cell>
          <cell r="I77">
            <v>37184.178480000002</v>
          </cell>
          <cell r="J77">
            <v>0</v>
          </cell>
          <cell r="K77">
            <v>0</v>
          </cell>
        </row>
        <row r="78">
          <cell r="F78">
            <v>2297.4587999999999</v>
          </cell>
          <cell r="G78">
            <v>2297.4587999999999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F79">
            <v>3391.2196090000002</v>
          </cell>
          <cell r="G79">
            <v>427.76000000000005</v>
          </cell>
          <cell r="H79">
            <v>0</v>
          </cell>
          <cell r="I79">
            <v>2963.459609</v>
          </cell>
          <cell r="J79">
            <v>0</v>
          </cell>
          <cell r="K79">
            <v>0</v>
          </cell>
        </row>
        <row r="80">
          <cell r="F80">
            <v>9736.5166378942049</v>
          </cell>
          <cell r="G80">
            <v>0</v>
          </cell>
          <cell r="H80">
            <v>9736.5166378942049</v>
          </cell>
          <cell r="I80">
            <v>0</v>
          </cell>
          <cell r="J80">
            <v>0</v>
          </cell>
          <cell r="K80">
            <v>0</v>
          </cell>
        </row>
        <row r="81">
          <cell r="F81">
            <v>458.35</v>
          </cell>
          <cell r="G81">
            <v>458.35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F82">
            <v>10100</v>
          </cell>
          <cell r="G82">
            <v>10100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</row>
        <row r="83">
          <cell r="F83">
            <v>9026.3981430000003</v>
          </cell>
          <cell r="G83">
            <v>9026.3981429999985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</row>
        <row r="84">
          <cell r="F84">
            <v>956.61</v>
          </cell>
          <cell r="G84">
            <v>956.61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F85">
            <v>6756.7551999999996</v>
          </cell>
          <cell r="G85">
            <v>6756.7551999999996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F86">
            <v>2579.6475</v>
          </cell>
          <cell r="G86">
            <v>2579.6475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F87">
            <v>13892.24655</v>
          </cell>
          <cell r="G87">
            <v>13892.24655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F88">
            <v>730.40000000000009</v>
          </cell>
          <cell r="G88">
            <v>730.40000000000009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F89">
            <v>6921.5850000000009</v>
          </cell>
          <cell r="G89">
            <v>6921.585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F90">
            <v>377.5532</v>
          </cell>
          <cell r="G90">
            <v>212.8</v>
          </cell>
          <cell r="H90">
            <v>0</v>
          </cell>
          <cell r="I90">
            <v>164.75319999999999</v>
          </cell>
          <cell r="J90">
            <v>0</v>
          </cell>
          <cell r="K90">
            <v>0</v>
          </cell>
        </row>
        <row r="91">
          <cell r="F91">
            <v>1011.38</v>
          </cell>
          <cell r="G91">
            <v>112.1</v>
          </cell>
          <cell r="H91">
            <v>0</v>
          </cell>
          <cell r="I91">
            <v>899.28</v>
          </cell>
          <cell r="J91">
            <v>0</v>
          </cell>
          <cell r="K91">
            <v>0</v>
          </cell>
        </row>
        <row r="92">
          <cell r="F92">
            <v>90855.59951</v>
          </cell>
          <cell r="G92">
            <v>16055.797999999999</v>
          </cell>
          <cell r="H92">
            <v>0</v>
          </cell>
          <cell r="I92">
            <v>74799.801510000005</v>
          </cell>
          <cell r="J92">
            <v>0</v>
          </cell>
          <cell r="K92">
            <v>0</v>
          </cell>
        </row>
        <row r="93">
          <cell r="F93">
            <v>5094.1025</v>
          </cell>
          <cell r="G93">
            <v>5094.1025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F94">
            <v>376.33320000000003</v>
          </cell>
          <cell r="G94">
            <v>212.8</v>
          </cell>
          <cell r="H94">
            <v>0</v>
          </cell>
          <cell r="I94">
            <v>163.53319999999999</v>
          </cell>
          <cell r="J94">
            <v>0</v>
          </cell>
          <cell r="K94">
            <v>0</v>
          </cell>
        </row>
        <row r="95">
          <cell r="F95">
            <v>11500</v>
          </cell>
          <cell r="G95">
            <v>11500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F96">
            <v>5803.2</v>
          </cell>
          <cell r="G96">
            <v>1111.1999999999998</v>
          </cell>
          <cell r="H96">
            <v>0</v>
          </cell>
          <cell r="I96">
            <v>4692</v>
          </cell>
          <cell r="J96">
            <v>0</v>
          </cell>
          <cell r="K96">
            <v>0</v>
          </cell>
        </row>
        <row r="97">
          <cell r="F97">
            <v>1530.1</v>
          </cell>
          <cell r="G97">
            <v>1530.1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F98">
            <v>4962.72</v>
          </cell>
          <cell r="G98">
            <v>4962.7199999999993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F99">
            <v>2480.7199999999998</v>
          </cell>
          <cell r="G99">
            <v>2480.7200000000003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F100">
            <v>465.51000000000005</v>
          </cell>
          <cell r="G100">
            <v>0</v>
          </cell>
          <cell r="H100">
            <v>0</v>
          </cell>
          <cell r="I100">
            <v>465.51000000000005</v>
          </cell>
          <cell r="J100">
            <v>0</v>
          </cell>
          <cell r="K100">
            <v>0</v>
          </cell>
        </row>
        <row r="101">
          <cell r="F101">
            <v>35987.769697999996</v>
          </cell>
          <cell r="G101">
            <v>16174.927999999998</v>
          </cell>
          <cell r="H101">
            <v>0</v>
          </cell>
          <cell r="I101">
            <v>19812.841698</v>
          </cell>
          <cell r="J101">
            <v>0</v>
          </cell>
          <cell r="K101">
            <v>0</v>
          </cell>
        </row>
        <row r="102">
          <cell r="F102">
            <v>8302.2347200000004</v>
          </cell>
          <cell r="G102">
            <v>812.32</v>
          </cell>
          <cell r="H102">
            <v>0</v>
          </cell>
          <cell r="I102">
            <v>7489.9147199999998</v>
          </cell>
          <cell r="J102">
            <v>0</v>
          </cell>
          <cell r="K102">
            <v>0</v>
          </cell>
        </row>
        <row r="103">
          <cell r="F103">
            <v>27620.67577024001</v>
          </cell>
          <cell r="G103">
            <v>27620.67577024001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F104">
            <v>41325.436352000004</v>
          </cell>
          <cell r="G104">
            <v>8192.866</v>
          </cell>
          <cell r="H104">
            <v>0</v>
          </cell>
          <cell r="I104">
            <v>33132.570352000002</v>
          </cell>
          <cell r="J104">
            <v>0</v>
          </cell>
          <cell r="K104">
            <v>0</v>
          </cell>
        </row>
        <row r="105">
          <cell r="F105">
            <v>200.68200000000002</v>
          </cell>
          <cell r="G105">
            <v>184.8</v>
          </cell>
          <cell r="H105">
            <v>0</v>
          </cell>
          <cell r="I105">
            <v>15.881999999999998</v>
          </cell>
          <cell r="J105">
            <v>0</v>
          </cell>
          <cell r="K105">
            <v>0</v>
          </cell>
        </row>
        <row r="106">
          <cell r="F106">
            <v>19500</v>
          </cell>
          <cell r="G106">
            <v>19500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F107">
            <v>1607.9051999999999</v>
          </cell>
          <cell r="G107">
            <v>1607.9051999999999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F108">
            <v>10003.038000000002</v>
          </cell>
          <cell r="G108">
            <v>10003.038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F109">
            <v>10051.68</v>
          </cell>
          <cell r="G109">
            <v>896.8</v>
          </cell>
          <cell r="H109">
            <v>0</v>
          </cell>
          <cell r="I109">
            <v>9154.880000000001</v>
          </cell>
          <cell r="J109">
            <v>0</v>
          </cell>
          <cell r="K109">
            <v>0</v>
          </cell>
        </row>
        <row r="110">
          <cell r="F110">
            <v>15741.405000000001</v>
          </cell>
          <cell r="G110">
            <v>5159.2950000000001</v>
          </cell>
          <cell r="H110">
            <v>0</v>
          </cell>
          <cell r="I110">
            <v>10582.11</v>
          </cell>
          <cell r="J110">
            <v>0</v>
          </cell>
          <cell r="K110">
            <v>0</v>
          </cell>
        </row>
        <row r="111">
          <cell r="F111">
            <v>16966.629340000003</v>
          </cell>
          <cell r="G111">
            <v>0</v>
          </cell>
          <cell r="H111">
            <v>0</v>
          </cell>
          <cell r="I111">
            <v>16966.629340000003</v>
          </cell>
          <cell r="J111">
            <v>0</v>
          </cell>
          <cell r="K111">
            <v>0</v>
          </cell>
        </row>
        <row r="112">
          <cell r="F112">
            <v>1538.13</v>
          </cell>
          <cell r="G112">
            <v>1538.13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</row>
        <row r="113">
          <cell r="F113">
            <v>2358.7147199999999</v>
          </cell>
          <cell r="G113">
            <v>304.24</v>
          </cell>
          <cell r="H113">
            <v>0</v>
          </cell>
          <cell r="I113">
            <v>2054.4747200000002</v>
          </cell>
          <cell r="J113">
            <v>0</v>
          </cell>
          <cell r="K113">
            <v>0</v>
          </cell>
        </row>
        <row r="114">
          <cell r="F114">
            <v>6032.96</v>
          </cell>
          <cell r="G114">
            <v>1111.1999999999998</v>
          </cell>
          <cell r="H114">
            <v>0</v>
          </cell>
          <cell r="I114">
            <v>4921.76</v>
          </cell>
          <cell r="J114">
            <v>0</v>
          </cell>
          <cell r="K114">
            <v>0</v>
          </cell>
        </row>
        <row r="115">
          <cell r="F115">
            <v>884.87699999999984</v>
          </cell>
          <cell r="G115">
            <v>884.87699999999995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F116">
            <v>2729.2950000000001</v>
          </cell>
          <cell r="G116">
            <v>2729.2950000000001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F117">
            <v>728.65</v>
          </cell>
          <cell r="G117">
            <v>728.65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F118">
            <v>274.40000000000003</v>
          </cell>
          <cell r="G118">
            <v>274.40000000000003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</row>
        <row r="119">
          <cell r="F119">
            <v>493.94999999999993</v>
          </cell>
          <cell r="G119">
            <v>493.94999999999993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1">
          <cell r="B121">
            <v>2</v>
          </cell>
          <cell r="F121">
            <v>3360392.6446589986</v>
          </cell>
          <cell r="G121">
            <v>1630598.1005653257</v>
          </cell>
          <cell r="H121">
            <v>28392.256044543297</v>
          </cell>
          <cell r="I121">
            <v>1180216.8280491298</v>
          </cell>
          <cell r="J121">
            <v>48305.79</v>
          </cell>
          <cell r="K121">
            <v>112879.67</v>
          </cell>
        </row>
        <row r="122">
          <cell r="F122">
            <v>20700</v>
          </cell>
          <cell r="G122">
            <v>20700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</row>
        <row r="123">
          <cell r="F123">
            <v>400000</v>
          </cell>
          <cell r="G123">
            <v>0</v>
          </cell>
          <cell r="H123">
            <v>0</v>
          </cell>
          <cell r="I123">
            <v>40000</v>
          </cell>
          <cell r="J123">
            <v>0</v>
          </cell>
          <cell r="K123">
            <v>0</v>
          </cell>
        </row>
        <row r="124">
          <cell r="F124">
            <v>5050</v>
          </cell>
          <cell r="G124">
            <v>5050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F125">
            <v>625.04999999999995</v>
          </cell>
          <cell r="G125">
            <v>625.04999999999984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F126">
            <v>50899.888020000013</v>
          </cell>
          <cell r="G126">
            <v>0</v>
          </cell>
          <cell r="H126">
            <v>0</v>
          </cell>
          <cell r="I126">
            <v>50899.888020000013</v>
          </cell>
          <cell r="J126">
            <v>0</v>
          </cell>
          <cell r="K126">
            <v>0</v>
          </cell>
        </row>
        <row r="127">
          <cell r="F127">
            <v>11879.651857499999</v>
          </cell>
          <cell r="G127">
            <v>11879.651857500001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F128">
            <v>5732.55</v>
          </cell>
          <cell r="G128">
            <v>5732.55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</row>
        <row r="129">
          <cell r="F129">
            <v>1896.1650000000002</v>
          </cell>
          <cell r="G129">
            <v>1896.1650000000002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F130">
            <v>3611.5064999999991</v>
          </cell>
          <cell r="G130">
            <v>3611.5065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F131">
            <v>5159.2950000000001</v>
          </cell>
          <cell r="G131">
            <v>5159.2950000000001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F132">
            <v>632.05500000000006</v>
          </cell>
          <cell r="G132">
            <v>632.05500000000006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F133">
            <v>6561.1024999999991</v>
          </cell>
          <cell r="G133">
            <v>6561.1024999999991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F134">
            <v>32947.729240000001</v>
          </cell>
          <cell r="G134">
            <v>5505.2800000000007</v>
          </cell>
          <cell r="H134">
            <v>0</v>
          </cell>
          <cell r="I134">
            <v>27442.449240000002</v>
          </cell>
          <cell r="J134">
            <v>0</v>
          </cell>
          <cell r="K134">
            <v>0</v>
          </cell>
        </row>
        <row r="135">
          <cell r="F135">
            <v>97384.693859999999</v>
          </cell>
          <cell r="G135">
            <v>15093.420000000002</v>
          </cell>
          <cell r="H135">
            <v>0</v>
          </cell>
          <cell r="I135">
            <v>82291.273860000001</v>
          </cell>
          <cell r="J135">
            <v>0</v>
          </cell>
          <cell r="K135">
            <v>0</v>
          </cell>
        </row>
        <row r="136">
          <cell r="F136">
            <v>520.84500000000003</v>
          </cell>
          <cell r="G136">
            <v>520.84500000000003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7">
          <cell r="F137">
            <v>372.54294000000004</v>
          </cell>
          <cell r="G137">
            <v>265.46999999999997</v>
          </cell>
          <cell r="H137">
            <v>0</v>
          </cell>
          <cell r="I137">
            <v>107.07294</v>
          </cell>
          <cell r="J137">
            <v>0</v>
          </cell>
          <cell r="K137">
            <v>0</v>
          </cell>
        </row>
        <row r="138">
          <cell r="F138">
            <v>2988.0999999999995</v>
          </cell>
          <cell r="G138">
            <v>2988.0999999999995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F139">
            <v>442.43849999999992</v>
          </cell>
          <cell r="G139">
            <v>442.43849999999998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</row>
        <row r="140">
          <cell r="F140">
            <v>6074.33</v>
          </cell>
          <cell r="G140">
            <v>956.61</v>
          </cell>
          <cell r="H140">
            <v>0</v>
          </cell>
          <cell r="I140">
            <v>0</v>
          </cell>
          <cell r="J140">
            <v>0</v>
          </cell>
          <cell r="K140">
            <v>5117.72</v>
          </cell>
        </row>
        <row r="141">
          <cell r="F141">
            <v>5750</v>
          </cell>
          <cell r="G141">
            <v>5750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F142">
            <v>1672.4083783656004</v>
          </cell>
          <cell r="G142">
            <v>1672.4083783656004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F143">
            <v>9399.2200000000012</v>
          </cell>
          <cell r="G143">
            <v>1486.5</v>
          </cell>
          <cell r="H143">
            <v>0</v>
          </cell>
          <cell r="I143">
            <v>0</v>
          </cell>
          <cell r="J143">
            <v>0</v>
          </cell>
          <cell r="K143">
            <v>7912.72</v>
          </cell>
        </row>
        <row r="144">
          <cell r="F144">
            <v>54405.78</v>
          </cell>
          <cell r="G144">
            <v>45279.3</v>
          </cell>
          <cell r="H144">
            <v>0</v>
          </cell>
          <cell r="I144">
            <v>9126.4800000000014</v>
          </cell>
          <cell r="J144">
            <v>0</v>
          </cell>
          <cell r="K144">
            <v>0</v>
          </cell>
        </row>
        <row r="145">
          <cell r="F145">
            <v>2515.5700000000002</v>
          </cell>
          <cell r="G145">
            <v>2515.5700000000002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</row>
        <row r="146">
          <cell r="F146">
            <v>264.94499999999999</v>
          </cell>
          <cell r="G146">
            <v>264.94499999999999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F147">
            <v>1790.4599999999998</v>
          </cell>
          <cell r="G147">
            <v>1790.4599999999998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F148">
            <v>69034.343868000011</v>
          </cell>
          <cell r="G148">
            <v>69034.343867999996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</row>
        <row r="149">
          <cell r="F149">
            <v>4600.4400000000005</v>
          </cell>
          <cell r="G149">
            <v>3991.8600000000006</v>
          </cell>
          <cell r="H149">
            <v>0</v>
          </cell>
          <cell r="I149">
            <v>608.58000000000004</v>
          </cell>
          <cell r="J149">
            <v>0</v>
          </cell>
          <cell r="K149">
            <v>0</v>
          </cell>
        </row>
        <row r="150">
          <cell r="F150">
            <v>1538.13</v>
          </cell>
          <cell r="G150">
            <v>1538.13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F151">
            <v>229.17500000000001</v>
          </cell>
          <cell r="G151">
            <v>229.17500000000001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F152">
            <v>566</v>
          </cell>
          <cell r="G152">
            <v>259.44</v>
          </cell>
          <cell r="H152">
            <v>0</v>
          </cell>
          <cell r="I152">
            <v>306.56</v>
          </cell>
          <cell r="J152">
            <v>0</v>
          </cell>
          <cell r="K152">
            <v>0</v>
          </cell>
        </row>
        <row r="153">
          <cell r="F153">
            <v>6787.08</v>
          </cell>
          <cell r="G153">
            <v>1250.0999999999997</v>
          </cell>
          <cell r="H153">
            <v>0</v>
          </cell>
          <cell r="I153">
            <v>5536.98</v>
          </cell>
          <cell r="J153">
            <v>0</v>
          </cell>
          <cell r="K153">
            <v>0</v>
          </cell>
        </row>
        <row r="154">
          <cell r="F154">
            <v>1114.875</v>
          </cell>
          <cell r="G154">
            <v>1114.875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F155">
            <v>300.505</v>
          </cell>
          <cell r="G155">
            <v>300.505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F156">
            <v>5505.2800000000007</v>
          </cell>
          <cell r="G156">
            <v>5505.2800000000007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F157">
            <v>4074.17</v>
          </cell>
          <cell r="G157">
            <v>0</v>
          </cell>
          <cell r="H157">
            <v>0</v>
          </cell>
          <cell r="I157">
            <v>4074.17</v>
          </cell>
          <cell r="J157">
            <v>0</v>
          </cell>
          <cell r="K157">
            <v>0</v>
          </cell>
        </row>
        <row r="158">
          <cell r="F158">
            <v>564</v>
          </cell>
          <cell r="G158">
            <v>0</v>
          </cell>
          <cell r="H158">
            <v>0</v>
          </cell>
          <cell r="I158">
            <v>564</v>
          </cell>
          <cell r="J158">
            <v>0</v>
          </cell>
          <cell r="K158">
            <v>0</v>
          </cell>
        </row>
        <row r="159">
          <cell r="F159">
            <v>1292.895</v>
          </cell>
          <cell r="G159">
            <v>1292.8950000000002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F160">
            <v>785.00999999999988</v>
          </cell>
          <cell r="G160">
            <v>785.01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F161">
            <v>216876.32316</v>
          </cell>
          <cell r="G161">
            <v>49547.519999999997</v>
          </cell>
          <cell r="H161">
            <v>0</v>
          </cell>
          <cell r="I161">
            <v>167328.80316000001</v>
          </cell>
          <cell r="J161">
            <v>0</v>
          </cell>
          <cell r="K161">
            <v>0</v>
          </cell>
        </row>
        <row r="162">
          <cell r="F162">
            <v>43976.472369999996</v>
          </cell>
          <cell r="G162">
            <v>8826.9050000000007</v>
          </cell>
          <cell r="H162">
            <v>0</v>
          </cell>
          <cell r="I162">
            <v>7.8173700000000013</v>
          </cell>
          <cell r="J162">
            <v>0</v>
          </cell>
          <cell r="K162">
            <v>35141.75</v>
          </cell>
        </row>
        <row r="163">
          <cell r="F163">
            <v>18457.560000000001</v>
          </cell>
          <cell r="G163">
            <v>18457.559999999998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F164">
            <v>4381.4008349999995</v>
          </cell>
          <cell r="G164">
            <v>4381.4008350000004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F165">
            <v>1687.47</v>
          </cell>
          <cell r="G165">
            <v>379.38</v>
          </cell>
          <cell r="H165">
            <v>0</v>
          </cell>
          <cell r="I165">
            <v>1308.0900000000001</v>
          </cell>
          <cell r="J165">
            <v>0</v>
          </cell>
          <cell r="K165">
            <v>0</v>
          </cell>
        </row>
        <row r="166">
          <cell r="F166">
            <v>43347.87</v>
          </cell>
          <cell r="G166">
            <v>3867.45</v>
          </cell>
          <cell r="H166">
            <v>0</v>
          </cell>
          <cell r="I166">
            <v>39480.420000000006</v>
          </cell>
          <cell r="J166">
            <v>0</v>
          </cell>
          <cell r="K166">
            <v>0</v>
          </cell>
        </row>
        <row r="167">
          <cell r="F167">
            <v>10173.658827000001</v>
          </cell>
          <cell r="G167">
            <v>1283.2800000000002</v>
          </cell>
          <cell r="H167">
            <v>0</v>
          </cell>
          <cell r="I167">
            <v>8890.3788270000005</v>
          </cell>
          <cell r="J167">
            <v>0</v>
          </cell>
          <cell r="K167">
            <v>0</v>
          </cell>
        </row>
        <row r="168">
          <cell r="F168">
            <v>75751.402369999996</v>
          </cell>
          <cell r="G168">
            <v>14442.785</v>
          </cell>
          <cell r="H168">
            <v>0</v>
          </cell>
          <cell r="I168">
            <v>7.8173700000000004</v>
          </cell>
          <cell r="J168">
            <v>0</v>
          </cell>
          <cell r="K168">
            <v>61300.800000000003</v>
          </cell>
        </row>
        <row r="169">
          <cell r="F169">
            <v>1292</v>
          </cell>
          <cell r="G169">
            <v>0</v>
          </cell>
          <cell r="H169">
            <v>0</v>
          </cell>
          <cell r="I169">
            <v>1292</v>
          </cell>
          <cell r="J169">
            <v>0</v>
          </cell>
          <cell r="K169">
            <v>0</v>
          </cell>
        </row>
        <row r="170">
          <cell r="F170">
            <v>2466.1999999999998</v>
          </cell>
          <cell r="G170">
            <v>2466.1999999999998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F171">
            <v>2327.5500000000002</v>
          </cell>
          <cell r="G171">
            <v>0</v>
          </cell>
          <cell r="H171">
            <v>0</v>
          </cell>
          <cell r="I171">
            <v>2327.5500000000002</v>
          </cell>
          <cell r="J171">
            <v>0</v>
          </cell>
          <cell r="K171">
            <v>0</v>
          </cell>
        </row>
        <row r="172">
          <cell r="F172">
            <v>48305.79</v>
          </cell>
          <cell r="G172">
            <v>0</v>
          </cell>
          <cell r="H172">
            <v>0</v>
          </cell>
          <cell r="I172">
            <v>0</v>
          </cell>
          <cell r="J172">
            <v>48305.79</v>
          </cell>
          <cell r="K172">
            <v>0</v>
          </cell>
        </row>
        <row r="173">
          <cell r="F173">
            <v>7798.56</v>
          </cell>
          <cell r="G173">
            <v>7798.56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F174">
            <v>47737.84964</v>
          </cell>
          <cell r="G174">
            <v>4670.8399999999992</v>
          </cell>
          <cell r="H174">
            <v>0</v>
          </cell>
          <cell r="I174">
            <v>43067.009639999997</v>
          </cell>
          <cell r="J174">
            <v>0</v>
          </cell>
          <cell r="K174">
            <v>0</v>
          </cell>
        </row>
        <row r="175">
          <cell r="F175">
            <v>20644.800000000003</v>
          </cell>
          <cell r="G175">
            <v>20644.800000000003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F176">
            <v>3872.28</v>
          </cell>
          <cell r="G176">
            <v>0</v>
          </cell>
          <cell r="H176">
            <v>0</v>
          </cell>
          <cell r="I176">
            <v>3872.28</v>
          </cell>
          <cell r="J176">
            <v>0</v>
          </cell>
          <cell r="K176">
            <v>0</v>
          </cell>
        </row>
        <row r="177">
          <cell r="F177">
            <v>3659.8</v>
          </cell>
          <cell r="G177">
            <v>3659.8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F178">
            <v>4149.93</v>
          </cell>
          <cell r="G178">
            <v>743.25</v>
          </cell>
          <cell r="H178">
            <v>0</v>
          </cell>
          <cell r="I178">
            <v>0</v>
          </cell>
          <cell r="J178">
            <v>0</v>
          </cell>
          <cell r="K178">
            <v>3406.68</v>
          </cell>
        </row>
        <row r="179">
          <cell r="F179">
            <v>4644.5001199999997</v>
          </cell>
          <cell r="G179">
            <v>2038.4</v>
          </cell>
          <cell r="H179">
            <v>0</v>
          </cell>
          <cell r="I179">
            <v>2606.1001199999996</v>
          </cell>
          <cell r="J179">
            <v>0</v>
          </cell>
          <cell r="K179">
            <v>0</v>
          </cell>
        </row>
        <row r="180">
          <cell r="F180">
            <v>98620.491239999988</v>
          </cell>
          <cell r="G180">
            <v>98620.491239999988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F181">
            <v>4030.9425000000001</v>
          </cell>
          <cell r="G181">
            <v>4030.9425000000001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F182">
            <v>22500</v>
          </cell>
          <cell r="G182">
            <v>22500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F183">
            <v>493.94999999999993</v>
          </cell>
          <cell r="G183">
            <v>493.94999999999993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F184">
            <v>1330.62</v>
          </cell>
          <cell r="G184">
            <v>1330.62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F185">
            <v>23006.484619999999</v>
          </cell>
          <cell r="G185">
            <v>2752.6400000000003</v>
          </cell>
          <cell r="H185">
            <v>0</v>
          </cell>
          <cell r="I185">
            <v>20253.84462</v>
          </cell>
          <cell r="J185">
            <v>0</v>
          </cell>
          <cell r="K185">
            <v>0</v>
          </cell>
        </row>
        <row r="186">
          <cell r="F186">
            <v>19386.464619999999</v>
          </cell>
          <cell r="G186">
            <v>2752.6400000000003</v>
          </cell>
          <cell r="H186">
            <v>0</v>
          </cell>
          <cell r="I186">
            <v>16633.824619999999</v>
          </cell>
          <cell r="J186">
            <v>0</v>
          </cell>
          <cell r="K186">
            <v>0</v>
          </cell>
        </row>
        <row r="187">
          <cell r="F187">
            <v>20700</v>
          </cell>
          <cell r="G187">
            <v>20700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</row>
        <row r="188">
          <cell r="F188">
            <v>22500</v>
          </cell>
          <cell r="G188">
            <v>22500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F189">
            <v>20640</v>
          </cell>
          <cell r="G189">
            <v>0</v>
          </cell>
          <cell r="H189">
            <v>0</v>
          </cell>
          <cell r="I189">
            <v>20640</v>
          </cell>
          <cell r="J189">
            <v>0</v>
          </cell>
          <cell r="K189">
            <v>0</v>
          </cell>
        </row>
        <row r="190">
          <cell r="F190">
            <v>3027.96</v>
          </cell>
          <cell r="G190">
            <v>458.35</v>
          </cell>
          <cell r="H190">
            <v>0</v>
          </cell>
          <cell r="I190">
            <v>2569.61</v>
          </cell>
          <cell r="J190">
            <v>0</v>
          </cell>
          <cell r="K190">
            <v>0</v>
          </cell>
        </row>
        <row r="191">
          <cell r="F191">
            <v>11959.160355999999</v>
          </cell>
          <cell r="G191">
            <v>6163.2999999999993</v>
          </cell>
          <cell r="H191">
            <v>0</v>
          </cell>
          <cell r="I191">
            <v>5795.8603560000001</v>
          </cell>
          <cell r="J191">
            <v>0</v>
          </cell>
          <cell r="K191">
            <v>0</v>
          </cell>
        </row>
        <row r="192">
          <cell r="F192">
            <v>2680.4349999999999</v>
          </cell>
          <cell r="G192">
            <v>88.605000000000004</v>
          </cell>
          <cell r="H192">
            <v>0</v>
          </cell>
          <cell r="I192">
            <v>2591.83</v>
          </cell>
          <cell r="J192">
            <v>0</v>
          </cell>
          <cell r="K192">
            <v>0</v>
          </cell>
        </row>
        <row r="193">
          <cell r="F193">
            <v>2515.5700000000002</v>
          </cell>
          <cell r="G193">
            <v>2515.5700000000002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F194">
            <v>5031.1400000000003</v>
          </cell>
          <cell r="G194">
            <v>5031.1400000000003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F195">
            <v>80736.956196960018</v>
          </cell>
          <cell r="G195">
            <v>80736.956196960018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F196">
            <v>2406.0578376000003</v>
          </cell>
          <cell r="G196">
            <v>2089.92</v>
          </cell>
          <cell r="H196">
            <v>0</v>
          </cell>
          <cell r="I196">
            <v>316.13783760000001</v>
          </cell>
          <cell r="J196">
            <v>0</v>
          </cell>
          <cell r="K196">
            <v>0</v>
          </cell>
        </row>
        <row r="197">
          <cell r="F197">
            <v>324262.40000000002</v>
          </cell>
          <cell r="G197">
            <v>324262.40000000002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F198">
            <v>1909.8749999999998</v>
          </cell>
          <cell r="G198">
            <v>1909.8749999999998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</row>
        <row r="199">
          <cell r="F199">
            <v>377.5532</v>
          </cell>
          <cell r="G199">
            <v>212.8</v>
          </cell>
          <cell r="H199">
            <v>0</v>
          </cell>
          <cell r="I199">
            <v>164.75319999999999</v>
          </cell>
          <cell r="J199">
            <v>0</v>
          </cell>
          <cell r="K199">
            <v>0</v>
          </cell>
        </row>
        <row r="200">
          <cell r="F200">
            <v>1000</v>
          </cell>
          <cell r="G200">
            <v>0</v>
          </cell>
          <cell r="H200">
            <v>0</v>
          </cell>
          <cell r="I200">
            <v>1000</v>
          </cell>
          <cell r="J200">
            <v>0</v>
          </cell>
          <cell r="K200">
            <v>0</v>
          </cell>
        </row>
        <row r="201">
          <cell r="F201">
            <v>14152.28832</v>
          </cell>
          <cell r="G201">
            <v>1825.44</v>
          </cell>
          <cell r="H201">
            <v>0</v>
          </cell>
          <cell r="I201">
            <v>12326.848320000001</v>
          </cell>
          <cell r="J201">
            <v>0</v>
          </cell>
          <cell r="K201">
            <v>0</v>
          </cell>
        </row>
        <row r="202">
          <cell r="F202">
            <v>23938.2</v>
          </cell>
          <cell r="G202">
            <v>4583.7</v>
          </cell>
          <cell r="H202">
            <v>0</v>
          </cell>
          <cell r="I202">
            <v>19354.5</v>
          </cell>
          <cell r="J202">
            <v>0</v>
          </cell>
          <cell r="K202">
            <v>0</v>
          </cell>
        </row>
        <row r="203">
          <cell r="F203">
            <v>90708.56136077999</v>
          </cell>
          <cell r="G203">
            <v>32473.770704999995</v>
          </cell>
          <cell r="H203">
            <v>0</v>
          </cell>
          <cell r="I203">
            <v>58234.790655780002</v>
          </cell>
          <cell r="J203">
            <v>0</v>
          </cell>
          <cell r="K203">
            <v>0</v>
          </cell>
        </row>
        <row r="204">
          <cell r="F204">
            <v>117362.79999999999</v>
          </cell>
          <cell r="G204">
            <v>7319.6</v>
          </cell>
          <cell r="H204">
            <v>0</v>
          </cell>
          <cell r="I204">
            <v>110043.2</v>
          </cell>
          <cell r="J204">
            <v>0</v>
          </cell>
          <cell r="K204">
            <v>0</v>
          </cell>
        </row>
        <row r="205">
          <cell r="F205">
            <v>3750</v>
          </cell>
          <cell r="G205">
            <v>3750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F206">
            <v>17217.566619999998</v>
          </cell>
          <cell r="G206">
            <v>5976.1999999999989</v>
          </cell>
          <cell r="H206">
            <v>0</v>
          </cell>
          <cell r="I206">
            <v>11241.366619999999</v>
          </cell>
          <cell r="J206">
            <v>0</v>
          </cell>
          <cell r="K206">
            <v>0</v>
          </cell>
        </row>
        <row r="207">
          <cell r="F207">
            <v>28392.256044543297</v>
          </cell>
          <cell r="G207">
            <v>0</v>
          </cell>
          <cell r="H207">
            <v>28392.256044543297</v>
          </cell>
          <cell r="I207">
            <v>0</v>
          </cell>
          <cell r="J207">
            <v>0</v>
          </cell>
          <cell r="K207">
            <v>0</v>
          </cell>
        </row>
        <row r="208">
          <cell r="F208">
            <v>74733.34895</v>
          </cell>
          <cell r="G208">
            <v>13206.71</v>
          </cell>
          <cell r="H208">
            <v>0</v>
          </cell>
          <cell r="I208">
            <v>61526.63895</v>
          </cell>
          <cell r="J208">
            <v>0</v>
          </cell>
          <cell r="K208">
            <v>0</v>
          </cell>
        </row>
        <row r="209">
          <cell r="F209">
            <v>2725.5109620000003</v>
          </cell>
          <cell r="G209">
            <v>1041.69</v>
          </cell>
          <cell r="H209">
            <v>0</v>
          </cell>
          <cell r="I209">
            <v>1683.820962</v>
          </cell>
          <cell r="J209">
            <v>0</v>
          </cell>
          <cell r="K209">
            <v>0</v>
          </cell>
        </row>
        <row r="210">
          <cell r="F210">
            <v>334.47</v>
          </cell>
          <cell r="G210">
            <v>308</v>
          </cell>
          <cell r="H210">
            <v>0</v>
          </cell>
          <cell r="I210">
            <v>26.47</v>
          </cell>
          <cell r="J210">
            <v>0</v>
          </cell>
          <cell r="K210">
            <v>0</v>
          </cell>
        </row>
        <row r="211">
          <cell r="F211">
            <v>376.33320000000003</v>
          </cell>
          <cell r="G211">
            <v>212.8</v>
          </cell>
          <cell r="H211">
            <v>0</v>
          </cell>
          <cell r="I211">
            <v>163.53319999999999</v>
          </cell>
          <cell r="J211">
            <v>0</v>
          </cell>
          <cell r="K211">
            <v>0</v>
          </cell>
        </row>
        <row r="212">
          <cell r="F212">
            <v>3750</v>
          </cell>
          <cell r="G212">
            <v>3750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F213">
            <v>12354.929999999998</v>
          </cell>
          <cell r="G213">
            <v>3792.3300000000004</v>
          </cell>
          <cell r="H213">
            <v>0</v>
          </cell>
          <cell r="I213">
            <v>8562.5999999999985</v>
          </cell>
          <cell r="J213">
            <v>0</v>
          </cell>
          <cell r="K213">
            <v>0</v>
          </cell>
        </row>
        <row r="214">
          <cell r="F214">
            <v>4128.9600000000009</v>
          </cell>
          <cell r="G214">
            <v>4128.96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</row>
        <row r="215">
          <cell r="F215">
            <v>237320.50348799999</v>
          </cell>
          <cell r="G215">
            <v>47049.353999999999</v>
          </cell>
          <cell r="H215">
            <v>0</v>
          </cell>
          <cell r="I215">
            <v>190271.149488</v>
          </cell>
          <cell r="J215">
            <v>0</v>
          </cell>
          <cell r="K215">
            <v>0</v>
          </cell>
        </row>
        <row r="216">
          <cell r="F216">
            <v>345410.43209999998</v>
          </cell>
          <cell r="G216">
            <v>345410.43209999998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F217">
            <v>1530.1</v>
          </cell>
          <cell r="G217">
            <v>1530.1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F218">
            <v>2181.0359999999996</v>
          </cell>
          <cell r="G218">
            <v>2181.0359999999996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F219">
            <v>6450.4459999999999</v>
          </cell>
          <cell r="G219">
            <v>2789.38</v>
          </cell>
          <cell r="H219">
            <v>0</v>
          </cell>
          <cell r="I219">
            <v>3661.0659999999998</v>
          </cell>
          <cell r="J219">
            <v>0</v>
          </cell>
          <cell r="K219">
            <v>0</v>
          </cell>
        </row>
        <row r="220">
          <cell r="F220">
            <v>270.75</v>
          </cell>
          <cell r="G220">
            <v>249.2</v>
          </cell>
          <cell r="H220">
            <v>0</v>
          </cell>
          <cell r="I220">
            <v>21.550000000000004</v>
          </cell>
          <cell r="J220">
            <v>0</v>
          </cell>
          <cell r="K220">
            <v>0</v>
          </cell>
        </row>
        <row r="221">
          <cell r="F221">
            <v>11500</v>
          </cell>
          <cell r="G221">
            <v>11500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F222">
            <v>3066.9805845000001</v>
          </cell>
          <cell r="G222">
            <v>3066.9805845000001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3">
          <cell r="F223">
            <v>29853.894619999999</v>
          </cell>
          <cell r="G223">
            <v>2752.6400000000003</v>
          </cell>
          <cell r="H223">
            <v>0</v>
          </cell>
          <cell r="I223">
            <v>27101.25462</v>
          </cell>
          <cell r="J223">
            <v>0</v>
          </cell>
          <cell r="K223">
            <v>0</v>
          </cell>
        </row>
        <row r="224">
          <cell r="F224">
            <v>9813.3567999999996</v>
          </cell>
          <cell r="G224">
            <v>9813.3568000000014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F225">
            <v>22820</v>
          </cell>
          <cell r="G225">
            <v>0</v>
          </cell>
          <cell r="H225">
            <v>0</v>
          </cell>
          <cell r="I225">
            <v>22820</v>
          </cell>
          <cell r="J225">
            <v>0</v>
          </cell>
          <cell r="K225">
            <v>0</v>
          </cell>
        </row>
        <row r="226">
          <cell r="F226">
            <v>31482.81</v>
          </cell>
          <cell r="G226">
            <v>10318.59</v>
          </cell>
          <cell r="H226">
            <v>0</v>
          </cell>
          <cell r="I226">
            <v>21164.22</v>
          </cell>
          <cell r="J226">
            <v>0</v>
          </cell>
          <cell r="K226">
            <v>0</v>
          </cell>
        </row>
        <row r="227">
          <cell r="F227">
            <v>13843.434000000003</v>
          </cell>
          <cell r="G227">
            <v>13843.434000000001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</row>
        <row r="228">
          <cell r="F228">
            <v>28648.158772750001</v>
          </cell>
          <cell r="G228">
            <v>12876.093999999997</v>
          </cell>
          <cell r="H228">
            <v>0</v>
          </cell>
          <cell r="I228">
            <v>15772.06477275</v>
          </cell>
          <cell r="J228">
            <v>0</v>
          </cell>
          <cell r="K228">
            <v>0</v>
          </cell>
        </row>
        <row r="229">
          <cell r="F229">
            <v>122312.88128000002</v>
          </cell>
          <cell r="G229">
            <v>89304.767999999996</v>
          </cell>
          <cell r="H229">
            <v>0</v>
          </cell>
          <cell r="I229">
            <v>33008.113279999998</v>
          </cell>
          <cell r="J229">
            <v>0</v>
          </cell>
          <cell r="K229">
            <v>0</v>
          </cell>
        </row>
        <row r="230">
          <cell r="F230">
            <v>5050</v>
          </cell>
          <cell r="G230">
            <v>5050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F231">
            <v>1097.6000000000001</v>
          </cell>
          <cell r="G231">
            <v>1097.6000000000001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F232">
            <v>956.61</v>
          </cell>
          <cell r="G232">
            <v>956.61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F234">
            <v>5458.59</v>
          </cell>
          <cell r="G234">
            <v>5458.59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F235">
            <v>229.17500000000001</v>
          </cell>
          <cell r="G235">
            <v>229.17500000000001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F236">
            <v>3534.5519999999997</v>
          </cell>
          <cell r="G236">
            <v>3534.5520000000001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F237">
            <v>23692.080000000002</v>
          </cell>
          <cell r="G237">
            <v>1570.02</v>
          </cell>
          <cell r="H237">
            <v>0</v>
          </cell>
          <cell r="I237">
            <v>22122.06</v>
          </cell>
          <cell r="J237">
            <v>0</v>
          </cell>
          <cell r="K237">
            <v>0</v>
          </cell>
        </row>
        <row r="238">
          <cell r="F238">
            <v>3608.32</v>
          </cell>
          <cell r="G238">
            <v>3608.32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40">
          <cell r="B240">
            <v>2</v>
          </cell>
          <cell r="F240">
            <v>2897489.8090495509</v>
          </cell>
          <cell r="G240">
            <v>926173.23379515216</v>
          </cell>
          <cell r="H240">
            <v>47475.123214400017</v>
          </cell>
          <cell r="I240">
            <v>1553861.27204</v>
          </cell>
          <cell r="J240">
            <v>292339.15000000002</v>
          </cell>
          <cell r="K240">
            <v>932.03</v>
          </cell>
        </row>
        <row r="241">
          <cell r="F241">
            <v>8293.7334999999985</v>
          </cell>
          <cell r="G241">
            <v>4013.25</v>
          </cell>
          <cell r="H241">
            <v>0</v>
          </cell>
          <cell r="I241">
            <v>4280.4834999999994</v>
          </cell>
          <cell r="J241">
            <v>0</v>
          </cell>
          <cell r="K241">
            <v>0</v>
          </cell>
        </row>
        <row r="242">
          <cell r="F242">
            <v>5542.65</v>
          </cell>
          <cell r="G242">
            <v>0</v>
          </cell>
          <cell r="H242">
            <v>0</v>
          </cell>
          <cell r="I242">
            <v>5542.65</v>
          </cell>
          <cell r="J242">
            <v>0</v>
          </cell>
          <cell r="K242">
            <v>0</v>
          </cell>
        </row>
        <row r="243">
          <cell r="F243">
            <v>33397.380000000005</v>
          </cell>
          <cell r="G243">
            <v>10943.099999999999</v>
          </cell>
          <cell r="H243">
            <v>0</v>
          </cell>
          <cell r="I243">
            <v>22454.28</v>
          </cell>
          <cell r="J243">
            <v>0</v>
          </cell>
          <cell r="K243">
            <v>0</v>
          </cell>
        </row>
        <row r="244">
          <cell r="F244">
            <v>3013.68</v>
          </cell>
          <cell r="G244">
            <v>721.26</v>
          </cell>
          <cell r="H244">
            <v>0</v>
          </cell>
          <cell r="I244">
            <v>2292.42</v>
          </cell>
          <cell r="J244">
            <v>0</v>
          </cell>
          <cell r="K244">
            <v>0</v>
          </cell>
        </row>
        <row r="245">
          <cell r="F245">
            <v>11760</v>
          </cell>
          <cell r="G245">
            <v>11760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</row>
        <row r="246">
          <cell r="F246">
            <v>25785.293464000002</v>
          </cell>
          <cell r="G246">
            <v>25785.293464000002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F247">
            <v>174.9</v>
          </cell>
          <cell r="G247">
            <v>174.9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F248">
            <v>1068.24787208</v>
          </cell>
          <cell r="G248">
            <v>1068.24787208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F249">
            <v>6372</v>
          </cell>
          <cell r="G249">
            <v>0</v>
          </cell>
          <cell r="H249">
            <v>0</v>
          </cell>
          <cell r="I249">
            <v>3045</v>
          </cell>
          <cell r="J249">
            <v>0</v>
          </cell>
          <cell r="K249">
            <v>0</v>
          </cell>
        </row>
        <row r="250">
          <cell r="F250">
            <v>48000</v>
          </cell>
          <cell r="G250">
            <v>0</v>
          </cell>
          <cell r="H250">
            <v>0</v>
          </cell>
          <cell r="I250">
            <v>48000</v>
          </cell>
          <cell r="J250">
            <v>0</v>
          </cell>
          <cell r="K250">
            <v>0</v>
          </cell>
        </row>
        <row r="251">
          <cell r="F251">
            <v>10000</v>
          </cell>
          <cell r="G251">
            <v>0</v>
          </cell>
          <cell r="H251">
            <v>0</v>
          </cell>
          <cell r="I251">
            <v>10000</v>
          </cell>
          <cell r="J251">
            <v>0</v>
          </cell>
          <cell r="K251">
            <v>0</v>
          </cell>
        </row>
        <row r="252">
          <cell r="F252">
            <v>1239.1599999999999</v>
          </cell>
          <cell r="G252">
            <v>554.32000000000005</v>
          </cell>
          <cell r="H252">
            <v>0</v>
          </cell>
          <cell r="I252">
            <v>684.84</v>
          </cell>
          <cell r="J252">
            <v>0</v>
          </cell>
          <cell r="K252">
            <v>0</v>
          </cell>
        </row>
        <row r="253">
          <cell r="F253">
            <v>2469.8609999999999</v>
          </cell>
          <cell r="G253">
            <v>2469.8609999999999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F254">
            <v>329.76</v>
          </cell>
          <cell r="G254">
            <v>329.76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F255">
            <v>2168.3200000000002</v>
          </cell>
          <cell r="G255">
            <v>2168.3200000000002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F256">
            <v>47475.123214400017</v>
          </cell>
          <cell r="G256">
            <v>0</v>
          </cell>
          <cell r="H256">
            <v>47475.123214400017</v>
          </cell>
          <cell r="I256">
            <v>0</v>
          </cell>
          <cell r="J256">
            <v>0</v>
          </cell>
          <cell r="K256">
            <v>0</v>
          </cell>
        </row>
        <row r="257">
          <cell r="F257">
            <v>809.80499999999995</v>
          </cell>
          <cell r="G257">
            <v>809.80499999999995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8">
          <cell r="F258">
            <v>765.90800000000013</v>
          </cell>
          <cell r="G258">
            <v>677.60000000000014</v>
          </cell>
          <cell r="H258">
            <v>0</v>
          </cell>
          <cell r="I258">
            <v>88.307999999999993</v>
          </cell>
          <cell r="J258">
            <v>0</v>
          </cell>
          <cell r="K258">
            <v>0</v>
          </cell>
        </row>
        <row r="259">
          <cell r="F259">
            <v>1309.0999999999999</v>
          </cell>
          <cell r="G259">
            <v>0</v>
          </cell>
          <cell r="H259">
            <v>0</v>
          </cell>
          <cell r="I259">
            <v>0</v>
          </cell>
          <cell r="J259">
            <v>1309.0999999999999</v>
          </cell>
          <cell r="K259">
            <v>0</v>
          </cell>
        </row>
        <row r="260">
          <cell r="F260">
            <v>664</v>
          </cell>
          <cell r="G260">
            <v>0</v>
          </cell>
          <cell r="H260">
            <v>0</v>
          </cell>
          <cell r="I260">
            <v>0</v>
          </cell>
          <cell r="J260">
            <v>664</v>
          </cell>
          <cell r="K260">
            <v>0</v>
          </cell>
        </row>
        <row r="261">
          <cell r="F261">
            <v>851.83999999999992</v>
          </cell>
          <cell r="G261">
            <v>851.83999999999992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</row>
        <row r="262">
          <cell r="F262">
            <v>7677</v>
          </cell>
          <cell r="G262">
            <v>0</v>
          </cell>
          <cell r="H262">
            <v>0</v>
          </cell>
          <cell r="I262">
            <v>0</v>
          </cell>
          <cell r="J262">
            <v>7677</v>
          </cell>
          <cell r="K262">
            <v>0</v>
          </cell>
        </row>
        <row r="263">
          <cell r="F263">
            <v>19440</v>
          </cell>
          <cell r="G263">
            <v>0</v>
          </cell>
          <cell r="H263">
            <v>0</v>
          </cell>
          <cell r="I263">
            <v>0</v>
          </cell>
          <cell r="J263">
            <v>19440</v>
          </cell>
          <cell r="K263">
            <v>0</v>
          </cell>
        </row>
        <row r="264">
          <cell r="F264">
            <v>1429.1999999999998</v>
          </cell>
          <cell r="G264">
            <v>1429.2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F265">
            <v>2754.05</v>
          </cell>
          <cell r="G265">
            <v>0</v>
          </cell>
          <cell r="H265">
            <v>0</v>
          </cell>
          <cell r="I265">
            <v>0</v>
          </cell>
          <cell r="J265">
            <v>2754.05</v>
          </cell>
          <cell r="K265">
            <v>0</v>
          </cell>
        </row>
        <row r="266">
          <cell r="F266">
            <v>1111.22</v>
          </cell>
          <cell r="G266">
            <v>587.62</v>
          </cell>
          <cell r="H266">
            <v>0</v>
          </cell>
          <cell r="I266">
            <v>523.6</v>
          </cell>
          <cell r="J266">
            <v>0</v>
          </cell>
          <cell r="K266">
            <v>0</v>
          </cell>
        </row>
        <row r="267">
          <cell r="F267">
            <v>3679.9297386480002</v>
          </cell>
          <cell r="G267">
            <v>3679.9297386480002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</row>
        <row r="268">
          <cell r="F268">
            <v>2330.89</v>
          </cell>
          <cell r="G268">
            <v>1788.08</v>
          </cell>
          <cell r="H268">
            <v>0</v>
          </cell>
          <cell r="I268">
            <v>542.80999999999995</v>
          </cell>
          <cell r="J268">
            <v>0</v>
          </cell>
          <cell r="K268">
            <v>0</v>
          </cell>
        </row>
        <row r="269">
          <cell r="F269">
            <v>882.82</v>
          </cell>
          <cell r="G269">
            <v>278.98</v>
          </cell>
          <cell r="H269">
            <v>0</v>
          </cell>
          <cell r="I269">
            <v>603.84</v>
          </cell>
          <cell r="J269">
            <v>0</v>
          </cell>
          <cell r="K269">
            <v>0</v>
          </cell>
        </row>
        <row r="270">
          <cell r="F270">
            <v>765.05</v>
          </cell>
          <cell r="G270">
            <v>765.05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F271">
            <v>6000</v>
          </cell>
          <cell r="G271">
            <v>0</v>
          </cell>
          <cell r="H271">
            <v>0</v>
          </cell>
          <cell r="I271">
            <v>6000</v>
          </cell>
          <cell r="J271">
            <v>0</v>
          </cell>
          <cell r="K271">
            <v>0</v>
          </cell>
        </row>
        <row r="272">
          <cell r="F272">
            <v>2184.8319999999999</v>
          </cell>
          <cell r="G272">
            <v>2184.8320000000003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F273">
            <v>1714.6799999999998</v>
          </cell>
          <cell r="G273">
            <v>854.48</v>
          </cell>
          <cell r="H273">
            <v>0</v>
          </cell>
          <cell r="I273">
            <v>860.2</v>
          </cell>
          <cell r="J273">
            <v>0</v>
          </cell>
          <cell r="K273">
            <v>0</v>
          </cell>
        </row>
        <row r="274">
          <cell r="F274">
            <v>40475.000000000007</v>
          </cell>
          <cell r="G274">
            <v>0</v>
          </cell>
          <cell r="H274">
            <v>0</v>
          </cell>
          <cell r="I274">
            <v>3000</v>
          </cell>
          <cell r="J274">
            <v>0</v>
          </cell>
          <cell r="K274">
            <v>0</v>
          </cell>
        </row>
        <row r="275">
          <cell r="F275">
            <v>3225.223</v>
          </cell>
          <cell r="G275">
            <v>1394.69</v>
          </cell>
          <cell r="H275">
            <v>0</v>
          </cell>
          <cell r="I275">
            <v>1830.5329999999999</v>
          </cell>
          <cell r="J275">
            <v>0</v>
          </cell>
          <cell r="K275">
            <v>0</v>
          </cell>
        </row>
        <row r="276">
          <cell r="F276">
            <v>68688.06</v>
          </cell>
          <cell r="G276">
            <v>15146.46</v>
          </cell>
          <cell r="H276">
            <v>0</v>
          </cell>
          <cell r="I276">
            <v>53541.599999999999</v>
          </cell>
          <cell r="J276">
            <v>0</v>
          </cell>
          <cell r="K276">
            <v>0</v>
          </cell>
        </row>
        <row r="277">
          <cell r="F277">
            <v>99.88000000000001</v>
          </cell>
          <cell r="G277">
            <v>99.88000000000001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F278">
            <v>2980.8</v>
          </cell>
          <cell r="G278">
            <v>796.32</v>
          </cell>
          <cell r="H278">
            <v>0</v>
          </cell>
          <cell r="I278">
            <v>2184.48</v>
          </cell>
          <cell r="J278">
            <v>0</v>
          </cell>
          <cell r="K278">
            <v>0</v>
          </cell>
        </row>
        <row r="279">
          <cell r="F279">
            <v>99360</v>
          </cell>
          <cell r="G279">
            <v>99360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</row>
        <row r="280">
          <cell r="F280">
            <v>932.03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932.03</v>
          </cell>
        </row>
        <row r="281">
          <cell r="F281">
            <v>1300.6500000000001</v>
          </cell>
          <cell r="G281">
            <v>528</v>
          </cell>
          <cell r="H281">
            <v>0</v>
          </cell>
          <cell r="I281">
            <v>772.65</v>
          </cell>
          <cell r="J281">
            <v>0</v>
          </cell>
          <cell r="K281">
            <v>0</v>
          </cell>
        </row>
        <row r="282">
          <cell r="F282">
            <v>2879.7</v>
          </cell>
          <cell r="G282">
            <v>1142.94</v>
          </cell>
          <cell r="H282">
            <v>0</v>
          </cell>
          <cell r="I282">
            <v>1736.7599999999998</v>
          </cell>
          <cell r="J282">
            <v>0</v>
          </cell>
          <cell r="K282">
            <v>0</v>
          </cell>
        </row>
        <row r="283">
          <cell r="F283">
            <v>15685.320000000002</v>
          </cell>
          <cell r="G283">
            <v>10097.64</v>
          </cell>
          <cell r="H283">
            <v>0</v>
          </cell>
          <cell r="I283">
            <v>5587.68</v>
          </cell>
          <cell r="J283">
            <v>0</v>
          </cell>
          <cell r="K283">
            <v>0</v>
          </cell>
        </row>
        <row r="284">
          <cell r="F284">
            <v>1087.0149999999999</v>
          </cell>
          <cell r="G284">
            <v>1087.0150000000001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</row>
        <row r="285">
          <cell r="F285">
            <v>60225.360000000008</v>
          </cell>
          <cell r="G285">
            <v>21648.720000000001</v>
          </cell>
          <cell r="H285">
            <v>0</v>
          </cell>
          <cell r="I285">
            <v>38576.639999999999</v>
          </cell>
          <cell r="J285">
            <v>0</v>
          </cell>
          <cell r="K285">
            <v>0</v>
          </cell>
        </row>
        <row r="286">
          <cell r="F286">
            <v>17920</v>
          </cell>
          <cell r="G286">
            <v>17920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</row>
        <row r="287">
          <cell r="F287">
            <v>3024</v>
          </cell>
          <cell r="G287">
            <v>0</v>
          </cell>
          <cell r="H287">
            <v>0</v>
          </cell>
          <cell r="I287">
            <v>0</v>
          </cell>
          <cell r="J287">
            <v>3024</v>
          </cell>
          <cell r="K287">
            <v>0</v>
          </cell>
        </row>
        <row r="288">
          <cell r="F288">
            <v>820996.390595</v>
          </cell>
          <cell r="G288">
            <v>309920.65479500004</v>
          </cell>
          <cell r="H288">
            <v>0</v>
          </cell>
          <cell r="I288">
            <v>511075.73579999997</v>
          </cell>
          <cell r="J288">
            <v>0</v>
          </cell>
          <cell r="K288">
            <v>0</v>
          </cell>
        </row>
        <row r="289">
          <cell r="F289">
            <v>6720</v>
          </cell>
          <cell r="G289">
            <v>6720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</row>
        <row r="290">
          <cell r="F290">
            <v>24137.68</v>
          </cell>
          <cell r="G290">
            <v>5048.82</v>
          </cell>
          <cell r="H290">
            <v>0</v>
          </cell>
          <cell r="I290">
            <v>19088.86</v>
          </cell>
          <cell r="J290">
            <v>0</v>
          </cell>
          <cell r="K290">
            <v>0</v>
          </cell>
        </row>
        <row r="291">
          <cell r="F291">
            <v>41354.199999999997</v>
          </cell>
          <cell r="G291">
            <v>12709.88</v>
          </cell>
          <cell r="H291">
            <v>0</v>
          </cell>
          <cell r="I291">
            <v>28644.32</v>
          </cell>
          <cell r="J291">
            <v>0</v>
          </cell>
          <cell r="K291">
            <v>0</v>
          </cell>
        </row>
        <row r="292">
          <cell r="F292">
            <v>45360</v>
          </cell>
          <cell r="G292">
            <v>0</v>
          </cell>
          <cell r="H292">
            <v>0</v>
          </cell>
          <cell r="I292">
            <v>0</v>
          </cell>
          <cell r="J292">
            <v>45360</v>
          </cell>
          <cell r="K292">
            <v>0</v>
          </cell>
        </row>
        <row r="293">
          <cell r="F293">
            <v>18186.77</v>
          </cell>
          <cell r="G293">
            <v>10433.91</v>
          </cell>
          <cell r="H293">
            <v>0</v>
          </cell>
          <cell r="I293">
            <v>7752.86</v>
          </cell>
          <cell r="J293">
            <v>0</v>
          </cell>
          <cell r="K293">
            <v>0</v>
          </cell>
        </row>
        <row r="294">
          <cell r="F294">
            <v>8577.98</v>
          </cell>
          <cell r="G294">
            <v>0</v>
          </cell>
          <cell r="H294">
            <v>0</v>
          </cell>
          <cell r="I294">
            <v>8577.98</v>
          </cell>
          <cell r="J294">
            <v>0</v>
          </cell>
          <cell r="K294">
            <v>0</v>
          </cell>
        </row>
        <row r="295">
          <cell r="F295">
            <v>10000</v>
          </cell>
          <cell r="G295">
            <v>0</v>
          </cell>
          <cell r="H295">
            <v>0</v>
          </cell>
          <cell r="I295">
            <v>10000</v>
          </cell>
          <cell r="J295">
            <v>0</v>
          </cell>
          <cell r="K295">
            <v>0</v>
          </cell>
        </row>
        <row r="296">
          <cell r="F296">
            <v>4021.8999999999996</v>
          </cell>
          <cell r="G296">
            <v>2009.1</v>
          </cell>
          <cell r="H296">
            <v>0</v>
          </cell>
          <cell r="I296">
            <v>2012.8</v>
          </cell>
          <cell r="J296">
            <v>0</v>
          </cell>
          <cell r="K296">
            <v>0</v>
          </cell>
        </row>
        <row r="297">
          <cell r="F297">
            <v>262.45999999999998</v>
          </cell>
          <cell r="G297">
            <v>82.940000000000012</v>
          </cell>
          <cell r="H297">
            <v>0</v>
          </cell>
          <cell r="I297">
            <v>179.52</v>
          </cell>
          <cell r="J297">
            <v>0</v>
          </cell>
          <cell r="K297">
            <v>0</v>
          </cell>
        </row>
        <row r="298">
          <cell r="F298">
            <v>3573.2393400000001</v>
          </cell>
          <cell r="G298">
            <v>231.62</v>
          </cell>
          <cell r="H298">
            <v>0</v>
          </cell>
          <cell r="I298">
            <v>3341.6193400000002</v>
          </cell>
          <cell r="J298">
            <v>0</v>
          </cell>
          <cell r="K298">
            <v>0</v>
          </cell>
        </row>
        <row r="299">
          <cell r="F299">
            <v>973.08999999999992</v>
          </cell>
          <cell r="G299">
            <v>746.48</v>
          </cell>
          <cell r="H299">
            <v>0</v>
          </cell>
          <cell r="I299">
            <v>226.61</v>
          </cell>
          <cell r="J299">
            <v>0</v>
          </cell>
          <cell r="K299">
            <v>0</v>
          </cell>
        </row>
        <row r="300">
          <cell r="F300">
            <v>3560.4</v>
          </cell>
          <cell r="G300">
            <v>951.16000000000008</v>
          </cell>
          <cell r="H300">
            <v>0</v>
          </cell>
          <cell r="I300">
            <v>2609.2399999999998</v>
          </cell>
          <cell r="J300">
            <v>0</v>
          </cell>
          <cell r="K300">
            <v>0</v>
          </cell>
        </row>
        <row r="301">
          <cell r="F301">
            <v>16852.14</v>
          </cell>
          <cell r="G301">
            <v>5412.18</v>
          </cell>
          <cell r="H301">
            <v>0</v>
          </cell>
          <cell r="I301">
            <v>11439.96</v>
          </cell>
          <cell r="J301">
            <v>0</v>
          </cell>
          <cell r="K301">
            <v>0</v>
          </cell>
        </row>
        <row r="302">
          <cell r="F302">
            <v>30058</v>
          </cell>
          <cell r="G302">
            <v>30057.999999999996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</row>
        <row r="303">
          <cell r="F303">
            <v>3712</v>
          </cell>
          <cell r="G303">
            <v>0</v>
          </cell>
          <cell r="H303">
            <v>0</v>
          </cell>
          <cell r="I303">
            <v>0</v>
          </cell>
          <cell r="J303">
            <v>3712</v>
          </cell>
          <cell r="K303">
            <v>0</v>
          </cell>
        </row>
        <row r="304">
          <cell r="F304">
            <v>923.16000000000008</v>
          </cell>
          <cell r="G304">
            <v>430.12</v>
          </cell>
          <cell r="H304">
            <v>0</v>
          </cell>
          <cell r="I304">
            <v>493.04</v>
          </cell>
          <cell r="J304">
            <v>0</v>
          </cell>
          <cell r="K304">
            <v>0</v>
          </cell>
        </row>
        <row r="305">
          <cell r="F305">
            <v>3545.04</v>
          </cell>
          <cell r="G305">
            <v>416.76000000000005</v>
          </cell>
          <cell r="H305">
            <v>0</v>
          </cell>
          <cell r="I305">
            <v>3128.28</v>
          </cell>
          <cell r="J305">
            <v>0</v>
          </cell>
          <cell r="K305">
            <v>0</v>
          </cell>
        </row>
        <row r="306">
          <cell r="F306">
            <v>218153.25</v>
          </cell>
          <cell r="G306">
            <v>12319.23</v>
          </cell>
          <cell r="H306">
            <v>0</v>
          </cell>
          <cell r="I306">
            <v>205834.02</v>
          </cell>
          <cell r="J306">
            <v>0</v>
          </cell>
          <cell r="K306">
            <v>0</v>
          </cell>
        </row>
        <row r="307">
          <cell r="F307">
            <v>5000</v>
          </cell>
          <cell r="G307">
            <v>0</v>
          </cell>
          <cell r="H307">
            <v>0</v>
          </cell>
          <cell r="I307">
            <v>5000</v>
          </cell>
          <cell r="J307">
            <v>0</v>
          </cell>
          <cell r="K307">
            <v>0</v>
          </cell>
        </row>
        <row r="308">
          <cell r="F308">
            <v>765.88630000000001</v>
          </cell>
          <cell r="G308">
            <v>191.4</v>
          </cell>
          <cell r="H308">
            <v>0</v>
          </cell>
          <cell r="I308">
            <v>574.48630000000003</v>
          </cell>
          <cell r="J308">
            <v>0</v>
          </cell>
          <cell r="K308">
            <v>0</v>
          </cell>
        </row>
        <row r="309">
          <cell r="F309">
            <v>1644.72</v>
          </cell>
          <cell r="G309">
            <v>1644.72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</row>
        <row r="310">
          <cell r="F310">
            <v>590.84</v>
          </cell>
          <cell r="G310">
            <v>69.460000000000008</v>
          </cell>
          <cell r="H310">
            <v>0</v>
          </cell>
          <cell r="I310">
            <v>521.38</v>
          </cell>
          <cell r="J310">
            <v>0</v>
          </cell>
          <cell r="K310">
            <v>0</v>
          </cell>
        </row>
        <row r="311">
          <cell r="F311">
            <v>2865.28</v>
          </cell>
          <cell r="G311">
            <v>2865.28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F312">
            <v>12195.04</v>
          </cell>
          <cell r="G312">
            <v>12195.04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F313">
            <v>1383</v>
          </cell>
          <cell r="G313">
            <v>0</v>
          </cell>
          <cell r="H313">
            <v>0</v>
          </cell>
          <cell r="I313">
            <v>0</v>
          </cell>
          <cell r="J313">
            <v>1383</v>
          </cell>
          <cell r="K313">
            <v>0</v>
          </cell>
        </row>
        <row r="314">
          <cell r="F314">
            <v>6997.32</v>
          </cell>
          <cell r="G314">
            <v>6997.32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</row>
        <row r="315">
          <cell r="F315">
            <v>561.96</v>
          </cell>
          <cell r="G315">
            <v>561.96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</row>
        <row r="316">
          <cell r="F316">
            <v>3082.56</v>
          </cell>
          <cell r="G316">
            <v>3082.5600000000004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</row>
        <row r="317">
          <cell r="F317">
            <v>5290.4992000000002</v>
          </cell>
          <cell r="G317">
            <v>5290.4992000000002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</row>
        <row r="318">
          <cell r="F318">
            <v>103680</v>
          </cell>
          <cell r="G318">
            <v>0</v>
          </cell>
          <cell r="H318">
            <v>0</v>
          </cell>
          <cell r="I318">
            <v>0</v>
          </cell>
          <cell r="J318">
            <v>103680</v>
          </cell>
          <cell r="K318">
            <v>0</v>
          </cell>
        </row>
        <row r="319">
          <cell r="F319">
            <v>444.714</v>
          </cell>
          <cell r="G319">
            <v>405.68</v>
          </cell>
          <cell r="H319">
            <v>0</v>
          </cell>
          <cell r="I319">
            <v>39.033999999999999</v>
          </cell>
          <cell r="J319">
            <v>0</v>
          </cell>
          <cell r="K319">
            <v>0</v>
          </cell>
        </row>
        <row r="320">
          <cell r="F320">
            <v>6080.7868000000008</v>
          </cell>
          <cell r="G320">
            <v>3210.6</v>
          </cell>
          <cell r="H320">
            <v>0</v>
          </cell>
          <cell r="I320">
            <v>2870.1868000000004</v>
          </cell>
          <cell r="J320">
            <v>0</v>
          </cell>
          <cell r="K320">
            <v>0</v>
          </cell>
        </row>
        <row r="321">
          <cell r="F321">
            <v>24272</v>
          </cell>
          <cell r="G321">
            <v>0</v>
          </cell>
          <cell r="H321">
            <v>0</v>
          </cell>
          <cell r="I321">
            <v>7090</v>
          </cell>
          <cell r="J321">
            <v>0</v>
          </cell>
          <cell r="K321">
            <v>0</v>
          </cell>
        </row>
        <row r="322">
          <cell r="F322">
            <v>13130.7</v>
          </cell>
          <cell r="G322">
            <v>8784.6</v>
          </cell>
          <cell r="H322">
            <v>0</v>
          </cell>
          <cell r="I322">
            <v>4346.1000000000004</v>
          </cell>
          <cell r="J322">
            <v>0</v>
          </cell>
          <cell r="K322">
            <v>0</v>
          </cell>
        </row>
        <row r="323">
          <cell r="F323">
            <v>1200</v>
          </cell>
          <cell r="G323">
            <v>0</v>
          </cell>
          <cell r="H323">
            <v>0</v>
          </cell>
          <cell r="I323">
            <v>1200</v>
          </cell>
          <cell r="J323">
            <v>0</v>
          </cell>
          <cell r="K323">
            <v>0</v>
          </cell>
        </row>
        <row r="324">
          <cell r="F324">
            <v>21725</v>
          </cell>
          <cell r="G324">
            <v>0</v>
          </cell>
          <cell r="H324">
            <v>0</v>
          </cell>
          <cell r="I324">
            <v>3000</v>
          </cell>
          <cell r="J324">
            <v>0</v>
          </cell>
          <cell r="K324">
            <v>0</v>
          </cell>
        </row>
        <row r="325">
          <cell r="F325">
            <v>4600</v>
          </cell>
          <cell r="G325">
            <v>0</v>
          </cell>
          <cell r="H325">
            <v>0</v>
          </cell>
          <cell r="I325">
            <v>0</v>
          </cell>
          <cell r="J325">
            <v>4600</v>
          </cell>
          <cell r="K325">
            <v>0</v>
          </cell>
        </row>
        <row r="326">
          <cell r="F326">
            <v>1536</v>
          </cell>
          <cell r="G326">
            <v>0</v>
          </cell>
          <cell r="H326">
            <v>0</v>
          </cell>
          <cell r="I326">
            <v>0</v>
          </cell>
          <cell r="J326">
            <v>1536</v>
          </cell>
          <cell r="K326">
            <v>0</v>
          </cell>
        </row>
        <row r="327">
          <cell r="F327">
            <v>335645.54908500001</v>
          </cell>
          <cell r="G327">
            <v>89945.232684999995</v>
          </cell>
          <cell r="H327">
            <v>0</v>
          </cell>
          <cell r="I327">
            <v>245700.31640000001</v>
          </cell>
          <cell r="J327">
            <v>0</v>
          </cell>
          <cell r="K327">
            <v>0</v>
          </cell>
        </row>
        <row r="328">
          <cell r="F328">
            <v>14488.64</v>
          </cell>
          <cell r="G328">
            <v>6481.28</v>
          </cell>
          <cell r="H328">
            <v>0</v>
          </cell>
          <cell r="I328">
            <v>8007.36</v>
          </cell>
          <cell r="J328">
            <v>0</v>
          </cell>
          <cell r="K328">
            <v>0</v>
          </cell>
        </row>
        <row r="329">
          <cell r="F329">
            <v>13100.400000000001</v>
          </cell>
          <cell r="G329">
            <v>13100.400000000001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F330">
            <v>1089.52</v>
          </cell>
          <cell r="G330">
            <v>403.76</v>
          </cell>
          <cell r="H330">
            <v>0</v>
          </cell>
          <cell r="I330">
            <v>685.76</v>
          </cell>
          <cell r="J330">
            <v>0</v>
          </cell>
          <cell r="K330">
            <v>0</v>
          </cell>
        </row>
        <row r="331">
          <cell r="F331">
            <v>43668</v>
          </cell>
          <cell r="G331">
            <v>43668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</row>
        <row r="332">
          <cell r="F332">
            <v>16790</v>
          </cell>
          <cell r="G332">
            <v>0</v>
          </cell>
          <cell r="H332">
            <v>0</v>
          </cell>
          <cell r="I332">
            <v>16790</v>
          </cell>
          <cell r="J332">
            <v>0</v>
          </cell>
          <cell r="K332">
            <v>0</v>
          </cell>
        </row>
        <row r="333">
          <cell r="F333">
            <v>1818.36</v>
          </cell>
          <cell r="G333">
            <v>961.56</v>
          </cell>
          <cell r="H333">
            <v>0</v>
          </cell>
          <cell r="I333">
            <v>856.8</v>
          </cell>
          <cell r="J333">
            <v>0</v>
          </cell>
          <cell r="K333">
            <v>0</v>
          </cell>
        </row>
        <row r="334">
          <cell r="F334">
            <v>2611.0500000000006</v>
          </cell>
          <cell r="G334">
            <v>2310.0000000000005</v>
          </cell>
          <cell r="H334">
            <v>0</v>
          </cell>
          <cell r="I334">
            <v>301.04999999999995</v>
          </cell>
          <cell r="J334">
            <v>0</v>
          </cell>
          <cell r="K334">
            <v>0</v>
          </cell>
        </row>
        <row r="335">
          <cell r="F335">
            <v>8395</v>
          </cell>
          <cell r="G335">
            <v>0</v>
          </cell>
          <cell r="H335">
            <v>0</v>
          </cell>
          <cell r="I335">
            <v>8395</v>
          </cell>
          <cell r="J335">
            <v>0</v>
          </cell>
          <cell r="K335">
            <v>0</v>
          </cell>
        </row>
        <row r="336">
          <cell r="F336">
            <v>62190</v>
          </cell>
          <cell r="G336">
            <v>0</v>
          </cell>
          <cell r="H336">
            <v>0</v>
          </cell>
          <cell r="I336">
            <v>62190</v>
          </cell>
          <cell r="J336">
            <v>0</v>
          </cell>
          <cell r="K336">
            <v>0</v>
          </cell>
        </row>
        <row r="337">
          <cell r="F337">
            <v>19275.519999999997</v>
          </cell>
          <cell r="G337">
            <v>19275.519999999997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</row>
        <row r="338">
          <cell r="F338">
            <v>6816.88</v>
          </cell>
          <cell r="G338">
            <v>0</v>
          </cell>
          <cell r="H338">
            <v>0</v>
          </cell>
          <cell r="I338">
            <v>6816.88</v>
          </cell>
          <cell r="J338">
            <v>0</v>
          </cell>
          <cell r="K338">
            <v>0</v>
          </cell>
        </row>
        <row r="339">
          <cell r="F339">
            <v>2714.8230404240003</v>
          </cell>
          <cell r="G339">
            <v>2714.8230404240003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F340">
            <v>27000</v>
          </cell>
          <cell r="G340">
            <v>27000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F341">
            <v>64800</v>
          </cell>
          <cell r="G341">
            <v>0</v>
          </cell>
          <cell r="H341">
            <v>0</v>
          </cell>
          <cell r="I341">
            <v>0</v>
          </cell>
          <cell r="J341">
            <v>64800</v>
          </cell>
          <cell r="K341">
            <v>0</v>
          </cell>
        </row>
        <row r="342">
          <cell r="F342">
            <v>209.10000000000002</v>
          </cell>
          <cell r="G342">
            <v>190.96</v>
          </cell>
          <cell r="H342">
            <v>0</v>
          </cell>
          <cell r="I342">
            <v>18.14</v>
          </cell>
          <cell r="J342">
            <v>0</v>
          </cell>
          <cell r="K342">
            <v>0</v>
          </cell>
        </row>
        <row r="343">
          <cell r="F343">
            <v>10715.44</v>
          </cell>
          <cell r="G343">
            <v>3177.47</v>
          </cell>
          <cell r="H343">
            <v>0</v>
          </cell>
          <cell r="I343">
            <v>7537.97</v>
          </cell>
          <cell r="J343">
            <v>0</v>
          </cell>
          <cell r="K343">
            <v>0</v>
          </cell>
        </row>
        <row r="344">
          <cell r="F344">
            <v>846.91</v>
          </cell>
          <cell r="G344">
            <v>0</v>
          </cell>
          <cell r="H344">
            <v>0</v>
          </cell>
          <cell r="I344">
            <v>846.91</v>
          </cell>
          <cell r="J344">
            <v>0</v>
          </cell>
          <cell r="K344">
            <v>0</v>
          </cell>
        </row>
        <row r="345">
          <cell r="F345">
            <v>12732.8</v>
          </cell>
          <cell r="G345">
            <v>8518.4</v>
          </cell>
          <cell r="H345">
            <v>0</v>
          </cell>
          <cell r="I345">
            <v>4214.3999999999996</v>
          </cell>
          <cell r="J345">
            <v>0</v>
          </cell>
          <cell r="K345">
            <v>0</v>
          </cell>
        </row>
        <row r="346">
          <cell r="F346">
            <v>7392</v>
          </cell>
          <cell r="G346">
            <v>7392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</row>
        <row r="347">
          <cell r="F347">
            <v>4232.8</v>
          </cell>
          <cell r="G347">
            <v>4232.8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8">
          <cell r="F348">
            <v>2769.4800000000005</v>
          </cell>
          <cell r="G348">
            <v>1290.3600000000001</v>
          </cell>
          <cell r="H348">
            <v>0</v>
          </cell>
          <cell r="I348">
            <v>1479.12</v>
          </cell>
          <cell r="J348">
            <v>0</v>
          </cell>
          <cell r="K348">
            <v>0</v>
          </cell>
        </row>
        <row r="349">
          <cell r="F349">
            <v>140779.65999999997</v>
          </cell>
          <cell r="G349">
            <v>8212.82</v>
          </cell>
          <cell r="H349">
            <v>0</v>
          </cell>
          <cell r="I349">
            <v>132566.84</v>
          </cell>
          <cell r="J349">
            <v>0</v>
          </cell>
          <cell r="K349">
            <v>0</v>
          </cell>
        </row>
        <row r="350">
          <cell r="F350">
            <v>2297.6588999999999</v>
          </cell>
          <cell r="G350">
            <v>574.20000000000005</v>
          </cell>
          <cell r="H350">
            <v>0</v>
          </cell>
          <cell r="I350">
            <v>1723.4589000000001</v>
          </cell>
          <cell r="J350">
            <v>0</v>
          </cell>
          <cell r="K350">
            <v>0</v>
          </cell>
        </row>
        <row r="351">
          <cell r="F351">
            <v>1040.52</v>
          </cell>
          <cell r="G351">
            <v>422.4</v>
          </cell>
          <cell r="H351">
            <v>0</v>
          </cell>
          <cell r="I351">
            <v>618.12</v>
          </cell>
          <cell r="J351">
            <v>0</v>
          </cell>
          <cell r="K351">
            <v>0</v>
          </cell>
        </row>
        <row r="352">
          <cell r="F352">
            <v>32400</v>
          </cell>
          <cell r="G352">
            <v>0</v>
          </cell>
          <cell r="H352">
            <v>0</v>
          </cell>
          <cell r="I352">
            <v>0</v>
          </cell>
          <cell r="J352">
            <v>32400</v>
          </cell>
          <cell r="K352">
            <v>0</v>
          </cell>
        </row>
        <row r="353">
          <cell r="F353">
            <v>393.88</v>
          </cell>
          <cell r="G353">
            <v>393.88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</row>
        <row r="354">
          <cell r="F354">
            <v>418.34</v>
          </cell>
          <cell r="G354">
            <v>0</v>
          </cell>
          <cell r="H354">
            <v>0</v>
          </cell>
          <cell r="I354">
            <v>418.34</v>
          </cell>
          <cell r="J354">
            <v>0</v>
          </cell>
          <cell r="K354">
            <v>0</v>
          </cell>
        </row>
        <row r="355">
          <cell r="F355">
            <v>3500</v>
          </cell>
          <cell r="G355">
            <v>0</v>
          </cell>
          <cell r="H355">
            <v>0</v>
          </cell>
          <cell r="I355">
            <v>3500</v>
          </cell>
          <cell r="J355">
            <v>0</v>
          </cell>
          <cell r="K355">
            <v>0</v>
          </cell>
        </row>
        <row r="358">
          <cell r="B358">
            <v>1</v>
          </cell>
          <cell r="F358">
            <v>1687345</v>
          </cell>
          <cell r="G358">
            <v>1687345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</row>
        <row r="359">
          <cell r="B359">
            <v>2</v>
          </cell>
          <cell r="F359">
            <v>355400</v>
          </cell>
          <cell r="G359">
            <v>355400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</row>
        <row r="360">
          <cell r="F360">
            <v>145000</v>
          </cell>
          <cell r="G360">
            <v>145000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</row>
        <row r="361">
          <cell r="F361">
            <v>32000</v>
          </cell>
          <cell r="G361">
            <v>32000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</row>
        <row r="362">
          <cell r="F362">
            <v>83400</v>
          </cell>
          <cell r="G362">
            <v>83400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</row>
        <row r="363">
          <cell r="F363">
            <v>14000</v>
          </cell>
          <cell r="G363">
            <v>14000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</row>
        <row r="364">
          <cell r="F364">
            <v>71000</v>
          </cell>
          <cell r="G364">
            <v>71000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</row>
        <row r="365">
          <cell r="F365">
            <v>10000</v>
          </cell>
          <cell r="G365">
            <v>10000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</row>
        <row r="367">
          <cell r="B367">
            <v>2</v>
          </cell>
          <cell r="F367">
            <v>1331945</v>
          </cell>
          <cell r="G367">
            <v>1331945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</row>
        <row r="368">
          <cell r="F368">
            <v>90000</v>
          </cell>
          <cell r="G368">
            <v>90000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</row>
        <row r="369">
          <cell r="F369">
            <v>374253</v>
          </cell>
          <cell r="G369">
            <v>374253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</row>
        <row r="370">
          <cell r="F370">
            <v>867692</v>
          </cell>
          <cell r="G370">
            <v>867692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</row>
      </sheetData>
      <sheetData sheetId="2"/>
      <sheetData sheetId="3">
        <row r="8">
          <cell r="B8">
            <v>1</v>
          </cell>
          <cell r="I8">
            <v>435152</v>
          </cell>
        </row>
        <row r="9">
          <cell r="B9">
            <v>2</v>
          </cell>
          <cell r="I9">
            <v>435152</v>
          </cell>
        </row>
        <row r="10">
          <cell r="I10">
            <v>18900</v>
          </cell>
        </row>
        <row r="11">
          <cell r="I11">
            <v>8075</v>
          </cell>
        </row>
        <row r="12">
          <cell r="I12">
            <v>12833</v>
          </cell>
        </row>
        <row r="13">
          <cell r="I13">
            <v>190211</v>
          </cell>
        </row>
        <row r="14">
          <cell r="I14">
            <v>50583</v>
          </cell>
        </row>
        <row r="15">
          <cell r="I15">
            <v>1050</v>
          </cell>
        </row>
        <row r="16">
          <cell r="I16">
            <v>153500</v>
          </cell>
        </row>
        <row r="19">
          <cell r="B19">
            <v>1</v>
          </cell>
          <cell r="I19">
            <v>1687345</v>
          </cell>
        </row>
        <row r="20">
          <cell r="B20">
            <v>2</v>
          </cell>
          <cell r="I20">
            <v>355400</v>
          </cell>
        </row>
        <row r="21">
          <cell r="I21">
            <v>145000</v>
          </cell>
        </row>
        <row r="22">
          <cell r="I22">
            <v>32000</v>
          </cell>
        </row>
        <row r="23">
          <cell r="I23">
            <v>83400</v>
          </cell>
        </row>
        <row r="24">
          <cell r="I24">
            <v>14000</v>
          </cell>
        </row>
        <row r="25">
          <cell r="I25">
            <v>71000</v>
          </cell>
        </row>
        <row r="28">
          <cell r="I28">
            <v>10000</v>
          </cell>
        </row>
        <row r="30">
          <cell r="B30">
            <v>2</v>
          </cell>
          <cell r="I30">
            <v>1331945</v>
          </cell>
        </row>
        <row r="31">
          <cell r="I31">
            <v>90000</v>
          </cell>
        </row>
        <row r="32">
          <cell r="I32">
            <v>374253</v>
          </cell>
        </row>
        <row r="33">
          <cell r="I33">
            <v>867692</v>
          </cell>
        </row>
      </sheetData>
      <sheetData sheetId="4">
        <row r="9">
          <cell r="B9">
            <v>1</v>
          </cell>
          <cell r="R9">
            <v>4212.1768793979691</v>
          </cell>
          <cell r="T9">
            <v>3204777.1726739821</v>
          </cell>
        </row>
        <row r="10">
          <cell r="B10">
            <v>2</v>
          </cell>
          <cell r="R10">
            <v>884.47250404575982</v>
          </cell>
          <cell r="T10">
            <v>648005.83831350564</v>
          </cell>
        </row>
        <row r="11">
          <cell r="B11">
            <v>3</v>
          </cell>
          <cell r="R11">
            <v>287.55961719999993</v>
          </cell>
          <cell r="T11">
            <v>161033.3856319999</v>
          </cell>
        </row>
        <row r="12">
          <cell r="R12">
            <v>8.532</v>
          </cell>
          <cell r="T12">
            <v>4777.92</v>
          </cell>
        </row>
        <row r="13">
          <cell r="R13">
            <v>4.266</v>
          </cell>
          <cell r="T13">
            <v>2388.96</v>
          </cell>
        </row>
        <row r="14">
          <cell r="R14">
            <v>4.6452</v>
          </cell>
          <cell r="T14">
            <v>2601.3119999999999</v>
          </cell>
        </row>
        <row r="15">
          <cell r="R15">
            <v>6.6359999999999992</v>
          </cell>
          <cell r="T15">
            <v>3716.16</v>
          </cell>
        </row>
        <row r="16">
          <cell r="R16">
            <v>2.1059999999999999</v>
          </cell>
          <cell r="T16">
            <v>1179.3600000000001</v>
          </cell>
        </row>
        <row r="17">
          <cell r="R17">
            <v>1.0529999999999999</v>
          </cell>
          <cell r="T17">
            <v>589.68000000000006</v>
          </cell>
        </row>
        <row r="18">
          <cell r="R18">
            <v>1.4741999999999997</v>
          </cell>
          <cell r="T18">
            <v>825.55199999999991</v>
          </cell>
        </row>
        <row r="19">
          <cell r="R19">
            <v>2.1059999999999999</v>
          </cell>
          <cell r="T19">
            <v>1179.3600000000001</v>
          </cell>
        </row>
        <row r="20">
          <cell r="R20">
            <v>17.206019999999999</v>
          </cell>
          <cell r="T20">
            <v>9635.3712000000014</v>
          </cell>
        </row>
        <row r="21">
          <cell r="R21">
            <v>11.179501199999999</v>
          </cell>
          <cell r="T21">
            <v>6260.5206719999987</v>
          </cell>
        </row>
        <row r="22">
          <cell r="R22">
            <v>15.970715999999998</v>
          </cell>
          <cell r="T22">
            <v>8943.6009599999998</v>
          </cell>
        </row>
        <row r="23">
          <cell r="R23">
            <v>46.558979999999998</v>
          </cell>
          <cell r="T23">
            <v>26073.028799999993</v>
          </cell>
        </row>
        <row r="24">
          <cell r="R24">
            <v>25.494</v>
          </cell>
          <cell r="T24">
            <v>14276.64</v>
          </cell>
        </row>
        <row r="25">
          <cell r="R25">
            <v>5.8454999999999995</v>
          </cell>
          <cell r="T25">
            <v>3273.4799999999996</v>
          </cell>
        </row>
        <row r="26">
          <cell r="R26">
            <v>1.2989999999999999</v>
          </cell>
          <cell r="T26">
            <v>727.44</v>
          </cell>
        </row>
        <row r="27">
          <cell r="R27">
            <v>1.2989999999999999</v>
          </cell>
          <cell r="T27">
            <v>727.44</v>
          </cell>
        </row>
        <row r="28">
          <cell r="R28">
            <v>1.7070000000000001</v>
          </cell>
          <cell r="T28">
            <v>955.92</v>
          </cell>
        </row>
        <row r="29">
          <cell r="R29">
            <v>6.8280000000000003</v>
          </cell>
          <cell r="T29">
            <v>3823.68</v>
          </cell>
        </row>
        <row r="30">
          <cell r="R30">
            <v>2.7885</v>
          </cell>
          <cell r="T30">
            <v>1561.56</v>
          </cell>
        </row>
        <row r="31">
          <cell r="R31">
            <v>0.66700000000000004</v>
          </cell>
          <cell r="T31">
            <v>373.52000000000004</v>
          </cell>
        </row>
        <row r="32">
          <cell r="R32">
            <v>1.1599999999999999</v>
          </cell>
          <cell r="T32">
            <v>649.59999999999991</v>
          </cell>
        </row>
        <row r="33">
          <cell r="R33">
            <v>0.87599999999999989</v>
          </cell>
          <cell r="T33">
            <v>490.55999999999995</v>
          </cell>
        </row>
        <row r="34">
          <cell r="R34">
            <v>2.3639999999999999</v>
          </cell>
          <cell r="T34">
            <v>1323.84</v>
          </cell>
        </row>
        <row r="35">
          <cell r="R35">
            <v>10.482000000000001</v>
          </cell>
          <cell r="T35">
            <v>5869.92</v>
          </cell>
        </row>
        <row r="36">
          <cell r="R36">
            <v>6.9880000000000004</v>
          </cell>
          <cell r="T36">
            <v>3913.28</v>
          </cell>
        </row>
        <row r="37">
          <cell r="R37">
            <v>1.6919999999999999</v>
          </cell>
          <cell r="T37">
            <v>947.52</v>
          </cell>
        </row>
        <row r="38">
          <cell r="R38">
            <v>0.504</v>
          </cell>
          <cell r="T38">
            <v>282.24</v>
          </cell>
        </row>
        <row r="39">
          <cell r="R39">
            <v>0.84599999999999997</v>
          </cell>
          <cell r="T39">
            <v>473.76</v>
          </cell>
        </row>
        <row r="40">
          <cell r="R40">
            <v>0.216</v>
          </cell>
          <cell r="T40">
            <v>120.96</v>
          </cell>
        </row>
        <row r="41">
          <cell r="R41">
            <v>0.18</v>
          </cell>
          <cell r="T41">
            <v>100.8</v>
          </cell>
        </row>
        <row r="42">
          <cell r="R42">
            <v>1.17</v>
          </cell>
          <cell r="T42">
            <v>655.19999999999993</v>
          </cell>
        </row>
        <row r="43">
          <cell r="R43">
            <v>1.44</v>
          </cell>
          <cell r="T43">
            <v>806.4</v>
          </cell>
        </row>
        <row r="44">
          <cell r="R44">
            <v>0.312</v>
          </cell>
          <cell r="T44">
            <v>174.72</v>
          </cell>
        </row>
        <row r="45">
          <cell r="R45">
            <v>1.952</v>
          </cell>
          <cell r="T45">
            <v>1093.1199999999999</v>
          </cell>
        </row>
        <row r="46">
          <cell r="R46">
            <v>0.97599999999999998</v>
          </cell>
          <cell r="T46">
            <v>546.55999999999995</v>
          </cell>
        </row>
        <row r="47">
          <cell r="R47">
            <v>1.952</v>
          </cell>
          <cell r="T47">
            <v>1093.1199999999999</v>
          </cell>
        </row>
        <row r="48">
          <cell r="R48">
            <v>4.8464999999999998</v>
          </cell>
          <cell r="T48">
            <v>2714.04</v>
          </cell>
        </row>
        <row r="49">
          <cell r="R49">
            <v>6.1630000000000003</v>
          </cell>
          <cell r="T49">
            <v>3451.28</v>
          </cell>
        </row>
        <row r="50">
          <cell r="R50">
            <v>15.209</v>
          </cell>
          <cell r="T50">
            <v>8517.0399999999991</v>
          </cell>
        </row>
        <row r="51">
          <cell r="R51">
            <v>8.3004999999999995</v>
          </cell>
          <cell r="T51">
            <v>4648.28</v>
          </cell>
        </row>
        <row r="52">
          <cell r="R52">
            <v>17.742999999999999</v>
          </cell>
          <cell r="T52">
            <v>9936.08</v>
          </cell>
        </row>
        <row r="53">
          <cell r="R53">
            <v>2.032</v>
          </cell>
          <cell r="T53">
            <v>1137.92</v>
          </cell>
        </row>
        <row r="54">
          <cell r="R54">
            <v>1.016</v>
          </cell>
          <cell r="T54">
            <v>568.96</v>
          </cell>
        </row>
        <row r="55">
          <cell r="R55">
            <v>1.397</v>
          </cell>
          <cell r="T55">
            <v>782.32</v>
          </cell>
        </row>
        <row r="56">
          <cell r="R56">
            <v>1.397</v>
          </cell>
          <cell r="T56">
            <v>782.32</v>
          </cell>
        </row>
        <row r="57">
          <cell r="R57">
            <v>1.016</v>
          </cell>
          <cell r="T57">
            <v>568.96</v>
          </cell>
        </row>
        <row r="58">
          <cell r="R58">
            <v>0.70000000000000007</v>
          </cell>
          <cell r="T58">
            <v>392</v>
          </cell>
        </row>
        <row r="59">
          <cell r="R59">
            <v>0.49000000000000005</v>
          </cell>
          <cell r="T59">
            <v>274.40000000000003</v>
          </cell>
        </row>
        <row r="60">
          <cell r="R60">
            <v>0.38800000000000001</v>
          </cell>
          <cell r="T60">
            <v>217.28</v>
          </cell>
        </row>
        <row r="61">
          <cell r="R61">
            <v>0.38800000000000001</v>
          </cell>
          <cell r="T61">
            <v>217.28</v>
          </cell>
        </row>
        <row r="62">
          <cell r="R62">
            <v>0.38</v>
          </cell>
          <cell r="T62">
            <v>212.8</v>
          </cell>
        </row>
        <row r="63">
          <cell r="R63">
            <v>0.38</v>
          </cell>
          <cell r="T63">
            <v>212.8</v>
          </cell>
        </row>
        <row r="64">
          <cell r="R64">
            <v>15.633000000000001</v>
          </cell>
          <cell r="T64">
            <v>8754.4800000000014</v>
          </cell>
        </row>
        <row r="65">
          <cell r="R65">
            <v>1.8660000000000001</v>
          </cell>
          <cell r="T65">
            <v>1044.96</v>
          </cell>
        </row>
        <row r="66">
          <cell r="R66">
            <v>0.26700000000000002</v>
          </cell>
          <cell r="T66">
            <v>149.51999999999998</v>
          </cell>
        </row>
        <row r="67">
          <cell r="R67">
            <v>0.33</v>
          </cell>
          <cell r="T67">
            <v>184.8</v>
          </cell>
        </row>
        <row r="68">
          <cell r="R68">
            <v>6.58</v>
          </cell>
          <cell r="T68">
            <v>3684.8</v>
          </cell>
        </row>
        <row r="69">
          <cell r="R69">
            <v>0.26600000000000001</v>
          </cell>
          <cell r="T69">
            <v>148.96</v>
          </cell>
        </row>
        <row r="71">
          <cell r="B71">
            <v>3</v>
          </cell>
          <cell r="R71">
            <v>66.122666845759994</v>
          </cell>
          <cell r="T71">
            <v>41882.151460505607</v>
          </cell>
        </row>
        <row r="72">
          <cell r="R72">
            <v>0</v>
          </cell>
          <cell r="T72">
            <v>10000</v>
          </cell>
        </row>
        <row r="73">
          <cell r="R73">
            <v>57.284488603999989</v>
          </cell>
          <cell r="T73">
            <v>27620.67577024001</v>
          </cell>
        </row>
        <row r="74">
          <cell r="R74">
            <v>8.8381782417599997</v>
          </cell>
          <cell r="T74">
            <v>4261.4756902656018</v>
          </cell>
        </row>
        <row r="76">
          <cell r="B76">
            <v>3</v>
          </cell>
          <cell r="R76">
            <v>530.79021999999998</v>
          </cell>
          <cell r="T76">
            <v>233547.69679999998</v>
          </cell>
        </row>
        <row r="77">
          <cell r="R77">
            <v>1.6600000000000001</v>
          </cell>
          <cell r="T77">
            <v>730.40000000000009</v>
          </cell>
        </row>
        <row r="78">
          <cell r="R78">
            <v>12.659050000000001</v>
          </cell>
          <cell r="T78">
            <v>5569.9820000000009</v>
          </cell>
        </row>
        <row r="79">
          <cell r="R79">
            <v>1.6043400000000001</v>
          </cell>
          <cell r="T79">
            <v>705.90959999999995</v>
          </cell>
        </row>
        <row r="80">
          <cell r="R80">
            <v>221.00154999999998</v>
          </cell>
          <cell r="T80">
            <v>97240.682000000001</v>
          </cell>
        </row>
        <row r="81">
          <cell r="R81">
            <v>18.620150000000002</v>
          </cell>
          <cell r="T81">
            <v>8192.866</v>
          </cell>
        </row>
        <row r="82">
          <cell r="R82">
            <v>36.490450000000003</v>
          </cell>
          <cell r="T82">
            <v>16055.797999999999</v>
          </cell>
        </row>
        <row r="83">
          <cell r="R83">
            <v>36.761199999999995</v>
          </cell>
          <cell r="T83">
            <v>16174.927999999998</v>
          </cell>
        </row>
        <row r="84">
          <cell r="R84">
            <v>7.7462799999999996</v>
          </cell>
          <cell r="T84">
            <v>3408.3632000000002</v>
          </cell>
        </row>
        <row r="85">
          <cell r="R85">
            <v>6.17</v>
          </cell>
          <cell r="T85">
            <v>2714.8</v>
          </cell>
        </row>
        <row r="86">
          <cell r="R86">
            <v>3.3079999999999998</v>
          </cell>
          <cell r="T86">
            <v>1455.52</v>
          </cell>
        </row>
        <row r="87">
          <cell r="R87">
            <v>2.464</v>
          </cell>
          <cell r="T87">
            <v>1084.1600000000001</v>
          </cell>
        </row>
        <row r="88">
          <cell r="R88">
            <v>4.9559999999999995</v>
          </cell>
          <cell r="T88">
            <v>2180.64</v>
          </cell>
        </row>
        <row r="89">
          <cell r="R89">
            <v>2.2932000000000001</v>
          </cell>
          <cell r="T89">
            <v>1009.008</v>
          </cell>
        </row>
        <row r="90">
          <cell r="R90">
            <v>175.05600000000001</v>
          </cell>
          <cell r="T90">
            <v>77024.639999999999</v>
          </cell>
        </row>
        <row r="94">
          <cell r="B94">
            <v>3</v>
          </cell>
          <cell r="R94">
            <v>0</v>
          </cell>
          <cell r="T94">
            <v>211542.604421</v>
          </cell>
        </row>
        <row r="95">
          <cell r="R95">
            <v>0</v>
          </cell>
          <cell r="T95">
            <v>31426.768499999998</v>
          </cell>
        </row>
        <row r="96">
          <cell r="R96">
            <v>0</v>
          </cell>
          <cell r="T96">
            <v>20200</v>
          </cell>
        </row>
        <row r="97">
          <cell r="R97">
            <v>0</v>
          </cell>
          <cell r="T97">
            <v>159.5</v>
          </cell>
        </row>
        <row r="98">
          <cell r="R98">
            <v>0</v>
          </cell>
          <cell r="T98">
            <v>642.6</v>
          </cell>
        </row>
        <row r="99">
          <cell r="R99">
            <v>0</v>
          </cell>
          <cell r="T99">
            <v>3348.3919999999998</v>
          </cell>
        </row>
        <row r="100">
          <cell r="R100">
            <v>0</v>
          </cell>
          <cell r="T100">
            <v>29957.0262</v>
          </cell>
        </row>
        <row r="101">
          <cell r="R101">
            <v>0</v>
          </cell>
          <cell r="T101">
            <v>39000</v>
          </cell>
        </row>
        <row r="102">
          <cell r="R102">
            <v>0</v>
          </cell>
          <cell r="T102">
            <v>17250</v>
          </cell>
        </row>
        <row r="103">
          <cell r="R103">
            <v>0</v>
          </cell>
          <cell r="T103">
            <v>8352.3809999999994</v>
          </cell>
        </row>
        <row r="104">
          <cell r="R104">
            <v>0</v>
          </cell>
          <cell r="T104">
            <v>4433.0560000000005</v>
          </cell>
        </row>
        <row r="105">
          <cell r="R105">
            <v>0</v>
          </cell>
          <cell r="T105">
            <v>19292.044244999997</v>
          </cell>
        </row>
        <row r="106">
          <cell r="R106">
            <v>0</v>
          </cell>
          <cell r="T106">
            <v>3298.3346259999998</v>
          </cell>
        </row>
        <row r="107">
          <cell r="R107">
            <v>0</v>
          </cell>
          <cell r="T107">
            <v>34182.501849999993</v>
          </cell>
        </row>
        <row r="110">
          <cell r="B110">
            <v>2</v>
          </cell>
          <cell r="R110">
            <v>2558.2193424350107</v>
          </cell>
          <cell r="T110">
            <v>1630598.1005653259</v>
          </cell>
        </row>
        <row r="111">
          <cell r="B111">
            <v>3</v>
          </cell>
          <cell r="R111">
            <v>856.92241380000019</v>
          </cell>
          <cell r="T111">
            <v>479876.55172800011</v>
          </cell>
        </row>
        <row r="112">
          <cell r="R112">
            <v>17.064</v>
          </cell>
          <cell r="T112">
            <v>9555.84</v>
          </cell>
        </row>
        <row r="113">
          <cell r="R113">
            <v>9.48</v>
          </cell>
          <cell r="T113">
            <v>5308.8</v>
          </cell>
        </row>
        <row r="114">
          <cell r="R114">
            <v>5.9723999999999995</v>
          </cell>
          <cell r="T114">
            <v>3344.5439999999999</v>
          </cell>
        </row>
        <row r="115">
          <cell r="R115">
            <v>8.532</v>
          </cell>
          <cell r="T115">
            <v>4777.92</v>
          </cell>
        </row>
        <row r="116">
          <cell r="R116">
            <v>6.3179999999999996</v>
          </cell>
          <cell r="T116">
            <v>3538.0800000000004</v>
          </cell>
        </row>
        <row r="117">
          <cell r="R117">
            <v>3.1589999999999998</v>
          </cell>
          <cell r="T117">
            <v>1769.0400000000002</v>
          </cell>
        </row>
        <row r="118">
          <cell r="R118">
            <v>0.73709999999999987</v>
          </cell>
          <cell r="T118">
            <v>412.77599999999995</v>
          </cell>
        </row>
        <row r="119">
          <cell r="R119">
            <v>1.0529999999999999</v>
          </cell>
          <cell r="T119">
            <v>589.68000000000006</v>
          </cell>
        </row>
        <row r="120">
          <cell r="R120">
            <v>14.713353</v>
          </cell>
          <cell r="T120">
            <v>8239.4776800000018</v>
          </cell>
        </row>
        <row r="121">
          <cell r="R121">
            <v>3.7985597999999996</v>
          </cell>
          <cell r="T121">
            <v>2127.1934879999999</v>
          </cell>
        </row>
        <row r="122">
          <cell r="R122">
            <v>5.4265139999999992</v>
          </cell>
          <cell r="T122">
            <v>3038.8478400000004</v>
          </cell>
        </row>
        <row r="123">
          <cell r="R123">
            <v>40.000544999999995</v>
          </cell>
          <cell r="T123">
            <v>22400.305199999995</v>
          </cell>
        </row>
        <row r="124">
          <cell r="R124">
            <v>85.035131999999976</v>
          </cell>
          <cell r="T124">
            <v>47619.673920000001</v>
          </cell>
        </row>
        <row r="125">
          <cell r="R125">
            <v>121.47875999999999</v>
          </cell>
          <cell r="T125">
            <v>68028.105599999981</v>
          </cell>
        </row>
        <row r="126">
          <cell r="R126">
            <v>40.061999999999998</v>
          </cell>
          <cell r="T126">
            <v>22434.720000000001</v>
          </cell>
        </row>
        <row r="127">
          <cell r="R127">
            <v>15.587999999999999</v>
          </cell>
          <cell r="T127">
            <v>8729.2799999999988</v>
          </cell>
        </row>
        <row r="128">
          <cell r="R128">
            <v>1.2989999999999999</v>
          </cell>
          <cell r="T128">
            <v>727.44</v>
          </cell>
        </row>
        <row r="129">
          <cell r="R129">
            <v>1.8419999999999999</v>
          </cell>
          <cell r="T129">
            <v>1031.52</v>
          </cell>
        </row>
        <row r="130">
          <cell r="R130">
            <v>0.92099999999999993</v>
          </cell>
          <cell r="T130">
            <v>515.76</v>
          </cell>
        </row>
        <row r="131">
          <cell r="R131">
            <v>3.1972499999999999</v>
          </cell>
          <cell r="T131">
            <v>1790.4599999999998</v>
          </cell>
        </row>
        <row r="132">
          <cell r="R132">
            <v>10.469999999999999</v>
          </cell>
          <cell r="T132">
            <v>5863.1999999999989</v>
          </cell>
        </row>
        <row r="133">
          <cell r="R133">
            <v>5.2349999999999994</v>
          </cell>
          <cell r="T133">
            <v>2931.5999999999995</v>
          </cell>
        </row>
        <row r="134">
          <cell r="R134">
            <v>2.2815000000000003</v>
          </cell>
          <cell r="T134">
            <v>1277.6400000000001</v>
          </cell>
        </row>
        <row r="135">
          <cell r="R135">
            <v>2.0010000000000003</v>
          </cell>
          <cell r="T135">
            <v>1120.5600000000002</v>
          </cell>
        </row>
        <row r="136">
          <cell r="R136">
            <v>6.67</v>
          </cell>
          <cell r="T136">
            <v>3735.1999999999994</v>
          </cell>
        </row>
        <row r="137">
          <cell r="R137">
            <v>0.87599999999999989</v>
          </cell>
          <cell r="T137">
            <v>490.55999999999995</v>
          </cell>
        </row>
        <row r="138">
          <cell r="R138">
            <v>7.0920000000000005</v>
          </cell>
          <cell r="T138">
            <v>3971.5200000000004</v>
          </cell>
        </row>
        <row r="139">
          <cell r="R139">
            <v>2.3639999999999999</v>
          </cell>
          <cell r="T139">
            <v>1323.84</v>
          </cell>
        </row>
        <row r="140">
          <cell r="R140">
            <v>3.4940000000000002</v>
          </cell>
          <cell r="T140">
            <v>1956.64</v>
          </cell>
        </row>
        <row r="141">
          <cell r="R141">
            <v>3.4940000000000002</v>
          </cell>
          <cell r="T141">
            <v>1956.64</v>
          </cell>
        </row>
        <row r="142">
          <cell r="R142">
            <v>2.9020000000000001</v>
          </cell>
          <cell r="T142">
            <v>1625.12</v>
          </cell>
        </row>
        <row r="143">
          <cell r="R143">
            <v>26.205000000000002</v>
          </cell>
          <cell r="T143">
            <v>14674.8</v>
          </cell>
        </row>
        <row r="144">
          <cell r="R144">
            <v>62.892000000000003</v>
          </cell>
          <cell r="T144">
            <v>35219.520000000004</v>
          </cell>
        </row>
        <row r="145">
          <cell r="R145">
            <v>6.9880000000000004</v>
          </cell>
          <cell r="T145">
            <v>3913.28</v>
          </cell>
        </row>
        <row r="146">
          <cell r="R146">
            <v>5.2410000000000005</v>
          </cell>
          <cell r="T146">
            <v>2934.96</v>
          </cell>
        </row>
        <row r="147">
          <cell r="R147">
            <v>6.9880000000000004</v>
          </cell>
          <cell r="T147">
            <v>3913.28</v>
          </cell>
        </row>
        <row r="148">
          <cell r="R148">
            <v>2.9020000000000001</v>
          </cell>
          <cell r="T148">
            <v>1625.12</v>
          </cell>
        </row>
        <row r="149">
          <cell r="R149">
            <v>17.411999999999999</v>
          </cell>
          <cell r="T149">
            <v>9750.7200000000012</v>
          </cell>
        </row>
        <row r="150">
          <cell r="R150">
            <v>5.8040000000000003</v>
          </cell>
          <cell r="T150">
            <v>3250.24</v>
          </cell>
        </row>
        <row r="151">
          <cell r="R151">
            <v>3.4940000000000002</v>
          </cell>
          <cell r="T151">
            <v>1956.64</v>
          </cell>
        </row>
        <row r="152">
          <cell r="R152">
            <v>8.4599999999999991</v>
          </cell>
          <cell r="T152">
            <v>4737.6000000000004</v>
          </cell>
        </row>
        <row r="153">
          <cell r="R153">
            <v>2.1120000000000001</v>
          </cell>
          <cell r="T153">
            <v>1182.7199999999998</v>
          </cell>
        </row>
        <row r="154">
          <cell r="R154">
            <v>3.024</v>
          </cell>
          <cell r="T154">
            <v>1693.44</v>
          </cell>
        </row>
        <row r="155">
          <cell r="R155">
            <v>0.42399999999999999</v>
          </cell>
          <cell r="T155">
            <v>237.44</v>
          </cell>
        </row>
        <row r="156">
          <cell r="R156">
            <v>4.2299999999999995</v>
          </cell>
          <cell r="T156">
            <v>2368.8000000000002</v>
          </cell>
        </row>
        <row r="157">
          <cell r="R157">
            <v>1.056</v>
          </cell>
          <cell r="T157">
            <v>591.3599999999999</v>
          </cell>
        </row>
        <row r="158">
          <cell r="R158">
            <v>0.64800000000000002</v>
          </cell>
          <cell r="T158">
            <v>362.88</v>
          </cell>
        </row>
        <row r="159">
          <cell r="R159">
            <v>3.96</v>
          </cell>
          <cell r="T159">
            <v>2217.6</v>
          </cell>
        </row>
        <row r="160">
          <cell r="R160">
            <v>6.21</v>
          </cell>
          <cell r="T160">
            <v>3477.6</v>
          </cell>
        </row>
        <row r="161">
          <cell r="R161">
            <v>0.46799999999999997</v>
          </cell>
          <cell r="T161">
            <v>262.08</v>
          </cell>
        </row>
        <row r="162">
          <cell r="R162">
            <v>2.1959999999999997</v>
          </cell>
          <cell r="T162">
            <v>1229.7599999999998</v>
          </cell>
        </row>
        <row r="163">
          <cell r="R163">
            <v>1.0979999999999999</v>
          </cell>
          <cell r="T163">
            <v>614.87999999999988</v>
          </cell>
        </row>
        <row r="164">
          <cell r="R164">
            <v>8.0519999999999996</v>
          </cell>
          <cell r="T164">
            <v>4509.12</v>
          </cell>
        </row>
        <row r="165">
          <cell r="R165">
            <v>3.355</v>
          </cell>
          <cell r="T165">
            <v>1878.7999999999997</v>
          </cell>
        </row>
        <row r="166">
          <cell r="R166">
            <v>9.6929999999999996</v>
          </cell>
          <cell r="T166">
            <v>5428.08</v>
          </cell>
        </row>
        <row r="167">
          <cell r="R167">
            <v>10.846</v>
          </cell>
          <cell r="T167">
            <v>6073.76</v>
          </cell>
        </row>
        <row r="168">
          <cell r="R168">
            <v>5.0145</v>
          </cell>
          <cell r="T168">
            <v>2808.12</v>
          </cell>
        </row>
        <row r="169">
          <cell r="R169">
            <v>8.3004999999999995</v>
          </cell>
          <cell r="T169">
            <v>4648.28</v>
          </cell>
        </row>
        <row r="170">
          <cell r="R170">
            <v>17.419</v>
          </cell>
          <cell r="T170">
            <v>9754.64</v>
          </cell>
        </row>
        <row r="171">
          <cell r="R171">
            <v>0.38100000000000001</v>
          </cell>
          <cell r="T171">
            <v>213.36</v>
          </cell>
        </row>
        <row r="172">
          <cell r="R172">
            <v>2.032</v>
          </cell>
          <cell r="T172">
            <v>1137.92</v>
          </cell>
        </row>
        <row r="173">
          <cell r="R173">
            <v>1.524</v>
          </cell>
          <cell r="T173">
            <v>853.44</v>
          </cell>
        </row>
        <row r="174">
          <cell r="R174">
            <v>1.397</v>
          </cell>
          <cell r="T174">
            <v>782.32</v>
          </cell>
        </row>
        <row r="175">
          <cell r="R175">
            <v>1.397</v>
          </cell>
          <cell r="T175">
            <v>782.32</v>
          </cell>
        </row>
        <row r="176">
          <cell r="R176">
            <v>1.016</v>
          </cell>
          <cell r="T176">
            <v>568.96</v>
          </cell>
        </row>
        <row r="177">
          <cell r="R177">
            <v>0.3175</v>
          </cell>
          <cell r="T177">
            <v>177.8</v>
          </cell>
        </row>
        <row r="178">
          <cell r="R178">
            <v>3.6400000000000006</v>
          </cell>
          <cell r="T178">
            <v>2038.4</v>
          </cell>
        </row>
        <row r="179">
          <cell r="R179">
            <v>1.9600000000000002</v>
          </cell>
          <cell r="T179">
            <v>1097.6000000000001</v>
          </cell>
        </row>
        <row r="180">
          <cell r="R180">
            <v>0.38800000000000001</v>
          </cell>
          <cell r="T180">
            <v>217.28</v>
          </cell>
        </row>
        <row r="181">
          <cell r="R181">
            <v>0.19400000000000001</v>
          </cell>
          <cell r="T181">
            <v>108.64</v>
          </cell>
        </row>
        <row r="182">
          <cell r="R182">
            <v>0.19400000000000001</v>
          </cell>
          <cell r="T182">
            <v>108.64</v>
          </cell>
        </row>
        <row r="183">
          <cell r="R183">
            <v>0.38</v>
          </cell>
          <cell r="T183">
            <v>212.8</v>
          </cell>
        </row>
        <row r="184">
          <cell r="R184">
            <v>0.38</v>
          </cell>
          <cell r="T184">
            <v>212.8</v>
          </cell>
        </row>
        <row r="185">
          <cell r="R185">
            <v>159.47280000000001</v>
          </cell>
          <cell r="T185">
            <v>89304.767999999996</v>
          </cell>
        </row>
        <row r="186">
          <cell r="R186">
            <v>3.7320000000000002</v>
          </cell>
          <cell r="T186">
            <v>2089.92</v>
          </cell>
        </row>
        <row r="187">
          <cell r="R187">
            <v>0.44499999999999995</v>
          </cell>
          <cell r="T187">
            <v>249.2</v>
          </cell>
        </row>
        <row r="188">
          <cell r="R188">
            <v>0.55000000000000004</v>
          </cell>
          <cell r="T188">
            <v>308</v>
          </cell>
        </row>
        <row r="189">
          <cell r="R189">
            <v>10.34</v>
          </cell>
          <cell r="T189">
            <v>5790.4</v>
          </cell>
        </row>
        <row r="190">
          <cell r="R190">
            <v>0.13300000000000001</v>
          </cell>
          <cell r="T190">
            <v>74.48</v>
          </cell>
        </row>
        <row r="192">
          <cell r="B192">
            <v>3</v>
          </cell>
          <cell r="R192">
            <v>170.59570863501003</v>
          </cell>
          <cell r="T192">
            <v>82409.364575325613</v>
          </cell>
        </row>
        <row r="193">
          <cell r="R193">
            <v>167.13365436600003</v>
          </cell>
          <cell r="T193">
            <v>80736.956196960018</v>
          </cell>
        </row>
        <row r="194">
          <cell r="R194">
            <v>3.4620542690100002</v>
          </cell>
          <cell r="T194">
            <v>1672.4083783656004</v>
          </cell>
        </row>
        <row r="196">
          <cell r="B196">
            <v>3</v>
          </cell>
          <cell r="R196">
            <v>1530.7012199999999</v>
          </cell>
          <cell r="T196">
            <v>673508.5368</v>
          </cell>
        </row>
        <row r="197">
          <cell r="R197">
            <v>17.51915</v>
          </cell>
          <cell r="T197">
            <v>7708.4260000000004</v>
          </cell>
        </row>
        <row r="198">
          <cell r="R198">
            <v>2.1761999999999997</v>
          </cell>
          <cell r="T198">
            <v>957.52799999999991</v>
          </cell>
        </row>
        <row r="199">
          <cell r="R199">
            <v>572.2079</v>
          </cell>
          <cell r="T199">
            <v>251771.476</v>
          </cell>
        </row>
        <row r="200">
          <cell r="R200">
            <v>106.93035</v>
          </cell>
          <cell r="T200">
            <v>47049.353999999999</v>
          </cell>
        </row>
        <row r="201">
          <cell r="R201">
            <v>30.015249999999998</v>
          </cell>
          <cell r="T201">
            <v>13206.71</v>
          </cell>
        </row>
        <row r="202">
          <cell r="R202">
            <v>29.263849999999998</v>
          </cell>
          <cell r="T202">
            <v>12876.093999999997</v>
          </cell>
        </row>
        <row r="203">
          <cell r="R203">
            <v>11.25052</v>
          </cell>
          <cell r="T203">
            <v>4950.2288000000008</v>
          </cell>
        </row>
        <row r="204">
          <cell r="R204">
            <v>6.17</v>
          </cell>
          <cell r="T204">
            <v>2714.8</v>
          </cell>
        </row>
        <row r="205">
          <cell r="R205">
            <v>3.3079999999999998</v>
          </cell>
          <cell r="T205">
            <v>1455.52</v>
          </cell>
        </row>
        <row r="206">
          <cell r="R206">
            <v>3.5840000000000001</v>
          </cell>
          <cell r="T206">
            <v>1576.96</v>
          </cell>
        </row>
        <row r="207">
          <cell r="R207">
            <v>7.7879999999999994</v>
          </cell>
          <cell r="T207">
            <v>3426.72</v>
          </cell>
        </row>
        <row r="208">
          <cell r="R208">
            <v>3.528</v>
          </cell>
          <cell r="T208">
            <v>1552.3200000000002</v>
          </cell>
        </row>
        <row r="209">
          <cell r="R209">
            <v>736.96</v>
          </cell>
          <cell r="T209">
            <v>324262.40000000002</v>
          </cell>
        </row>
        <row r="213">
          <cell r="B213">
            <v>3</v>
          </cell>
          <cell r="R213">
            <v>0</v>
          </cell>
          <cell r="T213">
            <v>394803.64746199996</v>
          </cell>
        </row>
        <row r="214">
          <cell r="R214">
            <v>0</v>
          </cell>
          <cell r="T214">
            <v>81093.431700000001</v>
          </cell>
        </row>
        <row r="215">
          <cell r="R215">
            <v>0</v>
          </cell>
          <cell r="T215">
            <v>17119.5</v>
          </cell>
        </row>
        <row r="216">
          <cell r="R216">
            <v>0</v>
          </cell>
          <cell r="T216">
            <v>929.5</v>
          </cell>
        </row>
        <row r="217">
          <cell r="R217">
            <v>0</v>
          </cell>
          <cell r="T217">
            <v>3694.95</v>
          </cell>
        </row>
        <row r="218">
          <cell r="R218">
            <v>0</v>
          </cell>
          <cell r="T218">
            <v>4863.1280000000006</v>
          </cell>
        </row>
        <row r="219">
          <cell r="R219">
            <v>0</v>
          </cell>
          <cell r="T219">
            <v>85635.403199999986</v>
          </cell>
        </row>
        <row r="220">
          <cell r="R220">
            <v>0</v>
          </cell>
          <cell r="T220">
            <v>7500</v>
          </cell>
        </row>
        <row r="221">
          <cell r="R221">
            <v>0</v>
          </cell>
          <cell r="T221">
            <v>17250</v>
          </cell>
        </row>
        <row r="222">
          <cell r="R222">
            <v>0</v>
          </cell>
          <cell r="T222">
            <v>14744.0028</v>
          </cell>
        </row>
        <row r="223">
          <cell r="R223">
            <v>0</v>
          </cell>
          <cell r="T223">
            <v>6135.0080000000007</v>
          </cell>
        </row>
        <row r="224">
          <cell r="R224">
            <v>0</v>
          </cell>
          <cell r="T224">
            <v>61159.782289999996</v>
          </cell>
        </row>
        <row r="225">
          <cell r="R225">
            <v>0</v>
          </cell>
          <cell r="T225">
            <v>6175.0481720000007</v>
          </cell>
        </row>
        <row r="226">
          <cell r="R226">
            <v>0</v>
          </cell>
          <cell r="T226">
            <v>88503.893299999996</v>
          </cell>
        </row>
        <row r="229">
          <cell r="B229">
            <v>2</v>
          </cell>
          <cell r="R229">
            <v>769.48503291719999</v>
          </cell>
          <cell r="T229">
            <v>926173.23379515205</v>
          </cell>
        </row>
        <row r="230">
          <cell r="B230">
            <v>3</v>
          </cell>
          <cell r="R230">
            <v>472.36599999999999</v>
          </cell>
          <cell r="T230">
            <v>264524.95999999996</v>
          </cell>
        </row>
        <row r="231">
          <cell r="R231">
            <v>1.1819999999999999</v>
          </cell>
          <cell r="T231">
            <v>661.92</v>
          </cell>
        </row>
        <row r="232">
          <cell r="R232">
            <v>12.151</v>
          </cell>
          <cell r="T232">
            <v>6804.56</v>
          </cell>
        </row>
        <row r="233">
          <cell r="R233">
            <v>28.274999999999999</v>
          </cell>
          <cell r="T233">
            <v>15834</v>
          </cell>
        </row>
        <row r="234">
          <cell r="R234">
            <v>9.9</v>
          </cell>
          <cell r="T234">
            <v>5544</v>
          </cell>
        </row>
        <row r="235">
          <cell r="R235">
            <v>3.04</v>
          </cell>
          <cell r="T235">
            <v>1702.4</v>
          </cell>
        </row>
        <row r="236">
          <cell r="R236">
            <v>4.5259999999999998</v>
          </cell>
          <cell r="T236">
            <v>2534.56</v>
          </cell>
        </row>
        <row r="237">
          <cell r="R237">
            <v>0.86899999999999999</v>
          </cell>
          <cell r="T237">
            <v>486.64</v>
          </cell>
        </row>
        <row r="238">
          <cell r="R238">
            <v>0.84</v>
          </cell>
          <cell r="T238">
            <v>470.4</v>
          </cell>
        </row>
        <row r="239">
          <cell r="R239">
            <v>8.7569999999999997</v>
          </cell>
          <cell r="T239">
            <v>4903.92</v>
          </cell>
        </row>
        <row r="240">
          <cell r="R240">
            <v>5.8380000000000001</v>
          </cell>
          <cell r="T240">
            <v>3269.28</v>
          </cell>
        </row>
        <row r="241">
          <cell r="R241">
            <v>196.59900000000002</v>
          </cell>
          <cell r="T241">
            <v>110095.44</v>
          </cell>
        </row>
        <row r="242">
          <cell r="R242">
            <v>57.057000000000002</v>
          </cell>
          <cell r="T242">
            <v>31951.919999999998</v>
          </cell>
        </row>
        <row r="243">
          <cell r="R243">
            <v>14</v>
          </cell>
          <cell r="T243">
            <v>7840</v>
          </cell>
        </row>
        <row r="244">
          <cell r="R244">
            <v>7.1820000000000004</v>
          </cell>
          <cell r="T244">
            <v>4021.92</v>
          </cell>
        </row>
        <row r="245">
          <cell r="R245">
            <v>0.5</v>
          </cell>
          <cell r="T245">
            <v>280</v>
          </cell>
        </row>
        <row r="246">
          <cell r="R246">
            <v>7</v>
          </cell>
          <cell r="T246">
            <v>3920</v>
          </cell>
        </row>
        <row r="247">
          <cell r="R247">
            <v>15.600000000000001</v>
          </cell>
          <cell r="T247">
            <v>8736</v>
          </cell>
        </row>
        <row r="248">
          <cell r="R248">
            <v>3.9000000000000004</v>
          </cell>
          <cell r="T248">
            <v>2184</v>
          </cell>
        </row>
        <row r="249">
          <cell r="R249">
            <v>10.5</v>
          </cell>
          <cell r="T249">
            <v>5880</v>
          </cell>
        </row>
        <row r="250">
          <cell r="R250">
            <v>3.5</v>
          </cell>
          <cell r="T250">
            <v>1960</v>
          </cell>
        </row>
        <row r="251">
          <cell r="R251">
            <v>8.84</v>
          </cell>
          <cell r="T251">
            <v>4950.3999999999996</v>
          </cell>
        </row>
        <row r="252">
          <cell r="R252">
            <v>2.21</v>
          </cell>
          <cell r="T252">
            <v>1237.5999999999999</v>
          </cell>
        </row>
        <row r="253">
          <cell r="R253">
            <v>0.15</v>
          </cell>
          <cell r="T253">
            <v>84</v>
          </cell>
        </row>
        <row r="254">
          <cell r="R254">
            <v>2.2000000000000002</v>
          </cell>
          <cell r="T254">
            <v>1232</v>
          </cell>
        </row>
        <row r="255">
          <cell r="R255">
            <v>2.75</v>
          </cell>
          <cell r="T255">
            <v>1540</v>
          </cell>
        </row>
        <row r="256">
          <cell r="R256">
            <v>65</v>
          </cell>
          <cell r="T256">
            <v>36400</v>
          </cell>
        </row>
        <row r="258">
          <cell r="B258">
            <v>3</v>
          </cell>
          <cell r="R258">
            <v>63.703812917199997</v>
          </cell>
          <cell r="T258">
            <v>33248.294115151999</v>
          </cell>
        </row>
        <row r="259">
          <cell r="R259">
            <v>49.404685399999998</v>
          </cell>
          <cell r="T259">
            <v>25785.293464000002</v>
          </cell>
        </row>
        <row r="260">
          <cell r="R260">
            <v>2.0467655380000003</v>
          </cell>
          <cell r="T260">
            <v>1068.24787208</v>
          </cell>
        </row>
        <row r="261">
          <cell r="R261">
            <v>7.0507543878000005</v>
          </cell>
          <cell r="T261">
            <v>3679.9297386480002</v>
          </cell>
        </row>
        <row r="262">
          <cell r="R262">
            <v>5.2016075914000002</v>
          </cell>
          <cell r="T262">
            <v>2714.8230404240003</v>
          </cell>
        </row>
        <row r="264">
          <cell r="B264">
            <v>3</v>
          </cell>
          <cell r="R264">
            <v>9.4473199999999995</v>
          </cell>
          <cell r="T264">
            <v>5290.4992000000002</v>
          </cell>
        </row>
        <row r="265">
          <cell r="R265">
            <v>9.4473199999999995</v>
          </cell>
          <cell r="T265">
            <v>5290.4992000000002</v>
          </cell>
        </row>
        <row r="267">
          <cell r="B267">
            <v>3</v>
          </cell>
          <cell r="R267">
            <v>223.96789999999999</v>
          </cell>
          <cell r="T267">
            <v>98545.875999999989</v>
          </cell>
        </row>
        <row r="268">
          <cell r="R268">
            <v>0.39750000000000002</v>
          </cell>
          <cell r="T268">
            <v>174.9</v>
          </cell>
        </row>
        <row r="269">
          <cell r="R269">
            <v>4.0689000000000002</v>
          </cell>
          <cell r="T269">
            <v>1790.316</v>
          </cell>
        </row>
        <row r="270">
          <cell r="R270">
            <v>0.92999999999999994</v>
          </cell>
          <cell r="T270">
            <v>409.20000000000005</v>
          </cell>
        </row>
        <row r="271">
          <cell r="R271">
            <v>0.22700000000000001</v>
          </cell>
          <cell r="T271">
            <v>99.88000000000001</v>
          </cell>
        </row>
        <row r="272">
          <cell r="R272">
            <v>27.716000000000001</v>
          </cell>
          <cell r="T272">
            <v>12195.04</v>
          </cell>
        </row>
        <row r="273">
          <cell r="R273">
            <v>9.6199999999999992</v>
          </cell>
          <cell r="T273">
            <v>4232.8</v>
          </cell>
        </row>
        <row r="274">
          <cell r="R274">
            <v>43.808</v>
          </cell>
          <cell r="T274">
            <v>19275.519999999997</v>
          </cell>
        </row>
        <row r="275">
          <cell r="R275">
            <v>15.902999999999999</v>
          </cell>
          <cell r="T275">
            <v>6997.32</v>
          </cell>
        </row>
        <row r="276">
          <cell r="R276">
            <v>3.738</v>
          </cell>
          <cell r="T276">
            <v>1644.72</v>
          </cell>
        </row>
        <row r="277">
          <cell r="R277">
            <v>0.63359999999999994</v>
          </cell>
          <cell r="T277">
            <v>278.78399999999999</v>
          </cell>
        </row>
        <row r="278">
          <cell r="R278">
            <v>1.0850000000000002</v>
          </cell>
          <cell r="T278">
            <v>477.40000000000009</v>
          </cell>
        </row>
        <row r="279">
          <cell r="R279">
            <v>3.996</v>
          </cell>
          <cell r="T279">
            <v>1758.2399999999998</v>
          </cell>
        </row>
        <row r="280">
          <cell r="R280">
            <v>1.716</v>
          </cell>
          <cell r="T280">
            <v>755.04</v>
          </cell>
        </row>
        <row r="281">
          <cell r="R281">
            <v>3.0739999999999998</v>
          </cell>
          <cell r="T281">
            <v>1352.56</v>
          </cell>
        </row>
        <row r="282">
          <cell r="R282">
            <v>0.57600000000000007</v>
          </cell>
          <cell r="T282">
            <v>253.44000000000003</v>
          </cell>
        </row>
        <row r="283">
          <cell r="R283">
            <v>3.16</v>
          </cell>
          <cell r="T283">
            <v>1390.4</v>
          </cell>
        </row>
        <row r="284">
          <cell r="R284">
            <v>48.36</v>
          </cell>
          <cell r="T284">
            <v>21278.400000000001</v>
          </cell>
        </row>
        <row r="285">
          <cell r="R285">
            <v>0.85599999999999998</v>
          </cell>
          <cell r="T285">
            <v>376.64</v>
          </cell>
        </row>
        <row r="286">
          <cell r="R286">
            <v>2.16</v>
          </cell>
          <cell r="T286">
            <v>950.4</v>
          </cell>
        </row>
        <row r="287">
          <cell r="R287">
            <v>1.74</v>
          </cell>
          <cell r="T287">
            <v>765.6</v>
          </cell>
        </row>
        <row r="288">
          <cell r="R288">
            <v>0.434</v>
          </cell>
          <cell r="T288">
            <v>190.96</v>
          </cell>
        </row>
        <row r="289">
          <cell r="R289">
            <v>0.92200000000000004</v>
          </cell>
          <cell r="T289">
            <v>405.68</v>
          </cell>
        </row>
        <row r="290">
          <cell r="R290">
            <v>6.0388000000000002</v>
          </cell>
          <cell r="T290">
            <v>2657.0720000000001</v>
          </cell>
        </row>
        <row r="291">
          <cell r="R291">
            <v>3.085</v>
          </cell>
          <cell r="T291">
            <v>1357.4</v>
          </cell>
        </row>
        <row r="292">
          <cell r="R292">
            <v>1.6539999999999999</v>
          </cell>
          <cell r="T292">
            <v>727.76</v>
          </cell>
        </row>
        <row r="293">
          <cell r="R293">
            <v>1.1031</v>
          </cell>
          <cell r="T293">
            <v>485.36400000000003</v>
          </cell>
        </row>
        <row r="294">
          <cell r="R294">
            <v>8.4480000000000004</v>
          </cell>
          <cell r="T294">
            <v>3717.12</v>
          </cell>
        </row>
        <row r="295">
          <cell r="R295">
            <v>6.7900000000000009</v>
          </cell>
          <cell r="T295">
            <v>2987.6000000000004</v>
          </cell>
        </row>
        <row r="296">
          <cell r="R296">
            <v>21.728000000000002</v>
          </cell>
          <cell r="T296">
            <v>9560.32</v>
          </cell>
        </row>
        <row r="298">
          <cell r="B298">
            <v>3</v>
          </cell>
          <cell r="R298">
            <v>0</v>
          </cell>
          <cell r="T298">
            <v>524563.60447999986</v>
          </cell>
        </row>
        <row r="299">
          <cell r="R299">
            <v>0</v>
          </cell>
          <cell r="T299">
            <v>1139.952</v>
          </cell>
        </row>
        <row r="300">
          <cell r="R300">
            <v>0</v>
          </cell>
          <cell r="T300">
            <v>2610.3200000000002</v>
          </cell>
        </row>
        <row r="301">
          <cell r="R301">
            <v>0</v>
          </cell>
          <cell r="T301">
            <v>35490</v>
          </cell>
        </row>
        <row r="302">
          <cell r="R302">
            <v>0</v>
          </cell>
          <cell r="T302">
            <v>1020</v>
          </cell>
        </row>
        <row r="303">
          <cell r="R303">
            <v>0</v>
          </cell>
          <cell r="T303">
            <v>213021.90599999996</v>
          </cell>
        </row>
        <row r="304">
          <cell r="R304">
            <v>0</v>
          </cell>
          <cell r="T304">
            <v>27000</v>
          </cell>
        </row>
        <row r="305">
          <cell r="R305">
            <v>0</v>
          </cell>
          <cell r="T305">
            <v>998.36099999999988</v>
          </cell>
        </row>
        <row r="306">
          <cell r="R306">
            <v>0</v>
          </cell>
          <cell r="T306">
            <v>10905.535080000003</v>
          </cell>
        </row>
        <row r="307">
          <cell r="R307">
            <v>0</v>
          </cell>
          <cell r="T307">
            <v>649.11599999999999</v>
          </cell>
        </row>
        <row r="308">
          <cell r="R308">
            <v>0</v>
          </cell>
          <cell r="T308">
            <v>231288.74400000001</v>
          </cell>
        </row>
        <row r="309">
          <cell r="R309">
            <v>0</v>
          </cell>
          <cell r="T309">
            <v>439.67040000000009</v>
          </cell>
        </row>
      </sheetData>
      <sheetData sheetId="5">
        <row r="8">
          <cell r="C8">
            <v>1</v>
          </cell>
          <cell r="I8">
            <v>2531429.4929493372</v>
          </cell>
        </row>
        <row r="9">
          <cell r="C9">
            <v>2</v>
          </cell>
          <cell r="I9">
            <v>287922.70629201422</v>
          </cell>
        </row>
        <row r="10">
          <cell r="C10">
            <v>3</v>
          </cell>
          <cell r="I10">
            <v>147883.63965411999</v>
          </cell>
        </row>
        <row r="11">
          <cell r="I11">
            <v>5807.76</v>
          </cell>
        </row>
        <row r="12">
          <cell r="I12">
            <v>465.51000000000005</v>
          </cell>
        </row>
        <row r="13">
          <cell r="I13">
            <v>5183.66</v>
          </cell>
        </row>
        <row r="14">
          <cell r="I14">
            <v>325.72000000000003</v>
          </cell>
        </row>
        <row r="15">
          <cell r="I15">
            <v>444.78</v>
          </cell>
        </row>
        <row r="16">
          <cell r="I16">
            <v>20.7</v>
          </cell>
        </row>
        <row r="17">
          <cell r="I17">
            <v>21.96</v>
          </cell>
        </row>
        <row r="18">
          <cell r="I18">
            <v>34.380000000000003</v>
          </cell>
        </row>
        <row r="19">
          <cell r="I19">
            <v>234.9</v>
          </cell>
        </row>
        <row r="20">
          <cell r="I20">
            <v>845.12</v>
          </cell>
        </row>
        <row r="21">
          <cell r="I21">
            <v>8721.6</v>
          </cell>
        </row>
        <row r="22">
          <cell r="I22">
            <v>1936.14</v>
          </cell>
        </row>
        <row r="23">
          <cell r="I23">
            <v>9288</v>
          </cell>
        </row>
        <row r="24">
          <cell r="I24">
            <v>502.62</v>
          </cell>
        </row>
        <row r="25">
          <cell r="I25">
            <v>6739.92</v>
          </cell>
        </row>
        <row r="26">
          <cell r="I26">
            <v>202.86</v>
          </cell>
        </row>
        <row r="27">
          <cell r="I27">
            <v>15.881999999999998</v>
          </cell>
        </row>
        <row r="28">
          <cell r="I28">
            <v>4025.6115197999998</v>
          </cell>
        </row>
        <row r="29">
          <cell r="I29">
            <v>13.14</v>
          </cell>
        </row>
        <row r="30">
          <cell r="I30">
            <v>839.8</v>
          </cell>
        </row>
        <row r="31">
          <cell r="I31">
            <v>16624.88</v>
          </cell>
        </row>
        <row r="32">
          <cell r="I32">
            <v>60.340000000000011</v>
          </cell>
        </row>
        <row r="33">
          <cell r="I33">
            <v>462.6</v>
          </cell>
        </row>
        <row r="34">
          <cell r="I34">
            <v>771.6</v>
          </cell>
        </row>
        <row r="35">
          <cell r="I35">
            <v>138.06</v>
          </cell>
        </row>
        <row r="36">
          <cell r="I36">
            <v>139.28</v>
          </cell>
        </row>
        <row r="37">
          <cell r="I37">
            <v>16.930800000000001</v>
          </cell>
        </row>
        <row r="38">
          <cell r="I38">
            <v>4921.76</v>
          </cell>
        </row>
        <row r="39">
          <cell r="I39">
            <v>4692</v>
          </cell>
        </row>
        <row r="40">
          <cell r="I40">
            <v>6080.91</v>
          </cell>
        </row>
        <row r="41">
          <cell r="I41">
            <v>13.231160000000003</v>
          </cell>
        </row>
        <row r="42">
          <cell r="I42">
            <v>578.84904000000006</v>
          </cell>
        </row>
        <row r="43">
          <cell r="I43">
            <v>67204.038754320005</v>
          </cell>
        </row>
        <row r="44">
          <cell r="I44">
            <v>166.27051999999998</v>
          </cell>
        </row>
        <row r="45">
          <cell r="I45">
            <v>257.88396</v>
          </cell>
        </row>
        <row r="46">
          <cell r="I46">
            <v>38.2684</v>
          </cell>
        </row>
        <row r="47">
          <cell r="I47">
            <v>46.673500000000004</v>
          </cell>
        </row>
        <row r="49">
          <cell r="C49">
            <v>3</v>
          </cell>
          <cell r="I49">
            <v>130302.55</v>
          </cell>
        </row>
        <row r="50">
          <cell r="I50">
            <v>1926.24</v>
          </cell>
        </row>
        <row r="51">
          <cell r="I51">
            <v>436.03</v>
          </cell>
        </row>
        <row r="52">
          <cell r="I52">
            <v>64805.440000000002</v>
          </cell>
        </row>
        <row r="53">
          <cell r="I53">
            <v>27366.2</v>
          </cell>
        </row>
        <row r="54">
          <cell r="I54">
            <v>22008.639999999999</v>
          </cell>
        </row>
        <row r="55">
          <cell r="I55">
            <v>2687.5</v>
          </cell>
        </row>
        <row r="56">
          <cell r="I56">
            <v>7310</v>
          </cell>
        </row>
        <row r="57">
          <cell r="I57">
            <v>3762.5</v>
          </cell>
        </row>
        <row r="59">
          <cell r="C59">
            <v>3</v>
          </cell>
          <cell r="I59">
            <v>9736.5166378942049</v>
          </cell>
        </row>
        <row r="60">
          <cell r="I60">
            <v>9736.5166378942049</v>
          </cell>
        </row>
        <row r="63">
          <cell r="C63">
            <v>2</v>
          </cell>
          <cell r="I63">
            <v>839599.57160292333</v>
          </cell>
        </row>
        <row r="64">
          <cell r="C64">
            <v>3</v>
          </cell>
          <cell r="I64">
            <v>273223.44555837999</v>
          </cell>
        </row>
        <row r="65">
          <cell r="I65">
            <v>9126.48</v>
          </cell>
        </row>
        <row r="66">
          <cell r="I66">
            <v>2327.5500000000002</v>
          </cell>
        </row>
        <row r="67">
          <cell r="I67">
            <v>2591.83</v>
          </cell>
        </row>
        <row r="68">
          <cell r="I68">
            <v>977.16000000000008</v>
          </cell>
        </row>
        <row r="69">
          <cell r="I69">
            <v>250.39999999999998</v>
          </cell>
        </row>
        <row r="70">
          <cell r="I70">
            <v>246.50000000000003</v>
          </cell>
        </row>
        <row r="71">
          <cell r="I71">
            <v>1704.99</v>
          </cell>
        </row>
        <row r="72">
          <cell r="I72">
            <v>1995.6</v>
          </cell>
        </row>
        <row r="73">
          <cell r="I73">
            <v>91.200000000000017</v>
          </cell>
        </row>
        <row r="74">
          <cell r="I74">
            <v>79.349999999999994</v>
          </cell>
        </row>
        <row r="75">
          <cell r="I75">
            <v>84.18</v>
          </cell>
        </row>
        <row r="76">
          <cell r="I76">
            <v>766.7</v>
          </cell>
        </row>
        <row r="77">
          <cell r="I77">
            <v>372.18</v>
          </cell>
        </row>
        <row r="78">
          <cell r="I78">
            <v>354.78</v>
          </cell>
        </row>
        <row r="79">
          <cell r="I79">
            <v>2998.8999999999996</v>
          </cell>
        </row>
        <row r="80">
          <cell r="I80">
            <v>51.570000000000007</v>
          </cell>
        </row>
        <row r="81">
          <cell r="I81">
            <v>3757.66662</v>
          </cell>
        </row>
        <row r="82">
          <cell r="I82">
            <v>756.90000000000009</v>
          </cell>
        </row>
        <row r="83">
          <cell r="I83">
            <v>37611.9</v>
          </cell>
        </row>
        <row r="84">
          <cell r="I84">
            <v>3872.28</v>
          </cell>
        </row>
        <row r="85">
          <cell r="I85">
            <v>20640</v>
          </cell>
        </row>
        <row r="86">
          <cell r="I86">
            <v>315.54000000000002</v>
          </cell>
        </row>
        <row r="87">
          <cell r="I87">
            <v>1507.86</v>
          </cell>
        </row>
        <row r="88">
          <cell r="I88">
            <v>14705.28</v>
          </cell>
        </row>
        <row r="89">
          <cell r="I89">
            <v>563.93999999999994</v>
          </cell>
        </row>
        <row r="90">
          <cell r="I90">
            <v>608.58000000000004</v>
          </cell>
        </row>
        <row r="91">
          <cell r="I91">
            <v>26.47</v>
          </cell>
        </row>
        <row r="92">
          <cell r="I92">
            <v>755</v>
          </cell>
        </row>
        <row r="93">
          <cell r="I93">
            <v>6649.8016806000005</v>
          </cell>
        </row>
        <row r="94">
          <cell r="I94">
            <v>39.42</v>
          </cell>
        </row>
        <row r="95">
          <cell r="I95">
            <v>1627.92</v>
          </cell>
        </row>
        <row r="96">
          <cell r="I96">
            <v>49874.64</v>
          </cell>
        </row>
        <row r="97">
          <cell r="I97">
            <v>379.4</v>
          </cell>
        </row>
        <row r="98">
          <cell r="I98">
            <v>142.23000000000005</v>
          </cell>
        </row>
        <row r="99">
          <cell r="I99">
            <v>2405.52</v>
          </cell>
        </row>
        <row r="100">
          <cell r="I100">
            <v>3954.45</v>
          </cell>
        </row>
        <row r="101">
          <cell r="I101">
            <v>138.06</v>
          </cell>
        </row>
        <row r="102">
          <cell r="I102">
            <v>139.28</v>
          </cell>
        </row>
        <row r="103">
          <cell r="I103">
            <v>51.046362000000002</v>
          </cell>
        </row>
        <row r="104">
          <cell r="I104">
            <v>5536.98</v>
          </cell>
        </row>
        <row r="105">
          <cell r="I105">
            <v>19354.5</v>
          </cell>
        </row>
        <row r="106">
          <cell r="I106">
            <v>13267.44</v>
          </cell>
        </row>
        <row r="107">
          <cell r="I107">
            <v>61.317540000000015</v>
          </cell>
        </row>
        <row r="108">
          <cell r="I108">
            <v>497.31066000000004</v>
          </cell>
        </row>
        <row r="109">
          <cell r="I109">
            <v>57737.479995780006</v>
          </cell>
        </row>
        <row r="110">
          <cell r="I110">
            <v>473.23147999999998</v>
          </cell>
        </row>
        <row r="111">
          <cell r="I111">
            <v>1398.00252</v>
          </cell>
        </row>
        <row r="112">
          <cell r="I112">
            <v>101.6092</v>
          </cell>
        </row>
        <row r="113">
          <cell r="I113">
            <v>253.01950000000002</v>
          </cell>
        </row>
        <row r="115">
          <cell r="C115">
            <v>3</v>
          </cell>
          <cell r="I115">
            <v>537983.87000000011</v>
          </cell>
        </row>
        <row r="116">
          <cell r="I116">
            <v>2569.61</v>
          </cell>
        </row>
        <row r="117">
          <cell r="I117">
            <v>11557.44</v>
          </cell>
        </row>
        <row r="118">
          <cell r="I118">
            <v>306.56</v>
          </cell>
        </row>
        <row r="119">
          <cell r="I119">
            <v>1308.0900000000001</v>
          </cell>
        </row>
        <row r="120">
          <cell r="I120">
            <v>27063.13</v>
          </cell>
        </row>
        <row r="121">
          <cell r="I121">
            <v>166642.56</v>
          </cell>
        </row>
        <row r="122">
          <cell r="I122">
            <v>109464.8</v>
          </cell>
        </row>
        <row r="123">
          <cell r="I123">
            <v>20215.72</v>
          </cell>
        </row>
        <row r="124">
          <cell r="I124">
            <v>16595.7</v>
          </cell>
        </row>
        <row r="125">
          <cell r="I125">
            <v>110043.2</v>
          </cell>
        </row>
        <row r="126">
          <cell r="I126">
            <v>22122.06</v>
          </cell>
        </row>
        <row r="127">
          <cell r="I127">
            <v>8062.5</v>
          </cell>
        </row>
        <row r="128">
          <cell r="I128">
            <v>42032.5</v>
          </cell>
        </row>
        <row r="130">
          <cell r="C130">
            <v>3</v>
          </cell>
          <cell r="I130">
            <v>28392.256044543297</v>
          </cell>
        </row>
        <row r="131">
          <cell r="I131">
            <v>28392.256044543297</v>
          </cell>
        </row>
        <row r="134">
          <cell r="C134">
            <v>2</v>
          </cell>
          <cell r="I134">
            <v>1403907.2150543998</v>
          </cell>
        </row>
        <row r="135">
          <cell r="C135">
            <v>3</v>
          </cell>
          <cell r="I135">
            <v>993165.74183999992</v>
          </cell>
        </row>
        <row r="136">
          <cell r="I136">
            <v>511075.73579999997</v>
          </cell>
        </row>
        <row r="137">
          <cell r="I137">
            <v>8577.98</v>
          </cell>
        </row>
        <row r="138">
          <cell r="I138">
            <v>245700.31640000001</v>
          </cell>
        </row>
        <row r="139">
          <cell r="I139">
            <v>3649.66</v>
          </cell>
        </row>
        <row r="140">
          <cell r="I140">
            <v>815.86</v>
          </cell>
        </row>
        <row r="141">
          <cell r="I141">
            <v>3192.54</v>
          </cell>
        </row>
        <row r="142">
          <cell r="I142">
            <v>19155.36</v>
          </cell>
        </row>
        <row r="143">
          <cell r="I143">
            <v>5719.98</v>
          </cell>
        </row>
        <row r="144">
          <cell r="I144">
            <v>10375.68</v>
          </cell>
        </row>
        <row r="145">
          <cell r="I145">
            <v>9045.6</v>
          </cell>
        </row>
        <row r="146">
          <cell r="I146">
            <v>2527.44</v>
          </cell>
        </row>
        <row r="147">
          <cell r="I147">
            <v>53541.599999999999</v>
          </cell>
        </row>
        <row r="148">
          <cell r="I148">
            <v>19088.86</v>
          </cell>
        </row>
        <row r="149">
          <cell r="I149">
            <v>28644.32</v>
          </cell>
        </row>
        <row r="150">
          <cell r="I150">
            <v>7537.97</v>
          </cell>
        </row>
        <row r="151">
          <cell r="I151">
            <v>5587.68</v>
          </cell>
        </row>
        <row r="152">
          <cell r="I152">
            <v>92.16</v>
          </cell>
        </row>
        <row r="153">
          <cell r="I153">
            <v>4.5</v>
          </cell>
        </row>
        <row r="154">
          <cell r="I154">
            <v>369.46</v>
          </cell>
        </row>
        <row r="155">
          <cell r="I155">
            <v>1486.47</v>
          </cell>
        </row>
        <row r="156">
          <cell r="I156">
            <v>5611.5</v>
          </cell>
        </row>
        <row r="157">
          <cell r="I157">
            <v>237.14999999999998</v>
          </cell>
        </row>
        <row r="158">
          <cell r="I158">
            <v>1688.38</v>
          </cell>
        </row>
        <row r="159">
          <cell r="I159">
            <v>6816.88</v>
          </cell>
        </row>
        <row r="160">
          <cell r="I160">
            <v>4158</v>
          </cell>
        </row>
        <row r="161">
          <cell r="I161">
            <v>1476.56</v>
          </cell>
        </row>
        <row r="162">
          <cell r="I162">
            <v>418.34</v>
          </cell>
        </row>
        <row r="163">
          <cell r="I163">
            <v>18296.28</v>
          </cell>
        </row>
        <row r="164">
          <cell r="I164">
            <v>213.16</v>
          </cell>
        </row>
        <row r="165">
          <cell r="I165">
            <v>556.26</v>
          </cell>
        </row>
        <row r="166">
          <cell r="I166">
            <v>542.24</v>
          </cell>
        </row>
        <row r="167">
          <cell r="I167">
            <v>143.52000000000001</v>
          </cell>
        </row>
        <row r="168">
          <cell r="I168">
            <v>783.36</v>
          </cell>
        </row>
        <row r="169">
          <cell r="I169">
            <v>624.35063999999988</v>
          </cell>
        </row>
        <row r="170">
          <cell r="I170">
            <v>112.999</v>
          </cell>
        </row>
        <row r="171">
          <cell r="I171">
            <v>2549.6</v>
          </cell>
        </row>
        <row r="172">
          <cell r="I172">
            <v>3879.75</v>
          </cell>
        </row>
        <row r="173">
          <cell r="I173">
            <v>5542.65</v>
          </cell>
        </row>
        <row r="174">
          <cell r="I174">
            <v>3325.59</v>
          </cell>
        </row>
        <row r="176">
          <cell r="C176">
            <v>3</v>
          </cell>
          <cell r="I176">
            <v>363266.34999999992</v>
          </cell>
        </row>
        <row r="177">
          <cell r="I177">
            <v>17252.699999999997</v>
          </cell>
        </row>
        <row r="178">
          <cell r="I178">
            <v>1972.16</v>
          </cell>
        </row>
        <row r="179">
          <cell r="I179">
            <v>4793.7199999999993</v>
          </cell>
        </row>
        <row r="180">
          <cell r="I180">
            <v>132566.84</v>
          </cell>
        </row>
        <row r="181">
          <cell r="I181">
            <v>205834.02</v>
          </cell>
        </row>
        <row r="182">
          <cell r="I182">
            <v>846.91</v>
          </cell>
        </row>
        <row r="184">
          <cell r="C184">
            <v>3</v>
          </cell>
          <cell r="I184">
            <v>47475.123214400017</v>
          </cell>
        </row>
        <row r="185">
          <cell r="I185">
            <v>47475.123214400017</v>
          </cell>
        </row>
      </sheetData>
      <sheetData sheetId="6">
        <row r="8">
          <cell r="B8">
            <v>1</v>
          </cell>
          <cell r="I8">
            <v>777382.19305075007</v>
          </cell>
        </row>
        <row r="9">
          <cell r="B9">
            <v>2</v>
          </cell>
          <cell r="I9">
            <v>210943.50036000001</v>
          </cell>
        </row>
        <row r="10">
          <cell r="B10">
            <v>3</v>
          </cell>
          <cell r="I10">
            <v>210943.50036000001</v>
          </cell>
        </row>
        <row r="11">
          <cell r="I11">
            <v>322.377792</v>
          </cell>
        </row>
        <row r="12">
          <cell r="I12">
            <v>119.7</v>
          </cell>
        </row>
        <row r="13">
          <cell r="I13">
            <v>338.4</v>
          </cell>
        </row>
        <row r="14">
          <cell r="I14">
            <v>1578.933</v>
          </cell>
        </row>
        <row r="15">
          <cell r="I15">
            <v>1510.1478</v>
          </cell>
        </row>
        <row r="16">
          <cell r="I16">
            <v>146.68</v>
          </cell>
        </row>
        <row r="17">
          <cell r="I17">
            <v>16.32</v>
          </cell>
        </row>
        <row r="18">
          <cell r="I18">
            <v>3.52</v>
          </cell>
        </row>
        <row r="19">
          <cell r="I19">
            <v>3.52</v>
          </cell>
        </row>
        <row r="20">
          <cell r="I20">
            <v>90.84</v>
          </cell>
        </row>
        <row r="21">
          <cell r="I21">
            <v>5247.4945499999994</v>
          </cell>
        </row>
        <row r="22">
          <cell r="I22">
            <v>2608.29</v>
          </cell>
        </row>
        <row r="23">
          <cell r="I23">
            <v>103376</v>
          </cell>
        </row>
        <row r="24">
          <cell r="I24">
            <v>19760</v>
          </cell>
        </row>
        <row r="25">
          <cell r="I25">
            <v>1.277218</v>
          </cell>
        </row>
        <row r="26">
          <cell r="I26">
            <v>22820</v>
          </cell>
        </row>
        <row r="27">
          <cell r="I27">
            <v>48000</v>
          </cell>
        </row>
        <row r="28">
          <cell r="I28">
            <v>5000</v>
          </cell>
        </row>
        <row r="31">
          <cell r="B31">
            <v>2</v>
          </cell>
          <cell r="I31">
            <v>369009.51249075</v>
          </cell>
        </row>
        <row r="32">
          <cell r="B32">
            <v>3</v>
          </cell>
          <cell r="I32">
            <v>369009.51249075</v>
          </cell>
        </row>
        <row r="33">
          <cell r="I33">
            <v>689.74672799999996</v>
          </cell>
        </row>
        <row r="34">
          <cell r="I34">
            <v>266.76</v>
          </cell>
        </row>
        <row r="35">
          <cell r="I35">
            <v>564</v>
          </cell>
        </row>
        <row r="36">
          <cell r="I36">
            <v>16106.7528</v>
          </cell>
        </row>
        <row r="37">
          <cell r="I37">
            <v>15405.072479999999</v>
          </cell>
        </row>
        <row r="38">
          <cell r="I38">
            <v>1496.288</v>
          </cell>
        </row>
        <row r="39">
          <cell r="I39">
            <v>83.64</v>
          </cell>
        </row>
        <row r="40">
          <cell r="I40">
            <v>18.04</v>
          </cell>
        </row>
        <row r="41">
          <cell r="I41">
            <v>18.04</v>
          </cell>
        </row>
        <row r="42">
          <cell r="I42">
            <v>90.84</v>
          </cell>
        </row>
        <row r="43">
          <cell r="I43">
            <v>4697.2657499999996</v>
          </cell>
        </row>
        <row r="44">
          <cell r="I44">
            <v>2398.0500000000002</v>
          </cell>
        </row>
        <row r="45">
          <cell r="I45">
            <v>247624</v>
          </cell>
        </row>
        <row r="46">
          <cell r="I46">
            <v>15730</v>
          </cell>
        </row>
        <row r="47">
          <cell r="I47">
            <v>1.0167327500000001</v>
          </cell>
        </row>
        <row r="48">
          <cell r="I48">
            <v>22820</v>
          </cell>
        </row>
        <row r="49">
          <cell r="I49">
            <v>1000</v>
          </cell>
        </row>
        <row r="50">
          <cell r="I50">
            <v>40000</v>
          </cell>
        </row>
        <row r="53">
          <cell r="B53">
            <v>2</v>
          </cell>
          <cell r="I53">
            <v>197429.1802</v>
          </cell>
        </row>
        <row r="54">
          <cell r="B54">
            <v>3</v>
          </cell>
          <cell r="I54">
            <v>197429.1802</v>
          </cell>
        </row>
        <row r="55">
          <cell r="I55">
            <v>153.64799999999997</v>
          </cell>
        </row>
        <row r="56">
          <cell r="I56">
            <v>61.362000000000009</v>
          </cell>
        </row>
        <row r="57">
          <cell r="I57">
            <v>1256</v>
          </cell>
        </row>
        <row r="58">
          <cell r="I58">
            <v>968</v>
          </cell>
        </row>
        <row r="59">
          <cell r="I59">
            <v>45.42</v>
          </cell>
        </row>
        <row r="60">
          <cell r="I60">
            <v>9.984</v>
          </cell>
        </row>
        <row r="61">
          <cell r="I61">
            <v>47.19</v>
          </cell>
        </row>
        <row r="62">
          <cell r="I62">
            <v>1073.3629999999998</v>
          </cell>
        </row>
        <row r="63">
          <cell r="I63">
            <v>711.75</v>
          </cell>
        </row>
        <row r="64">
          <cell r="I64">
            <v>12.5832</v>
          </cell>
        </row>
        <row r="65">
          <cell r="I65">
            <v>235.70999999999998</v>
          </cell>
        </row>
        <row r="66">
          <cell r="I66">
            <v>1390.77</v>
          </cell>
        </row>
        <row r="67">
          <cell r="I67">
            <v>4253.4000000000005</v>
          </cell>
        </row>
        <row r="68">
          <cell r="I68">
            <v>10000</v>
          </cell>
        </row>
        <row r="69">
          <cell r="I69">
            <v>7090</v>
          </cell>
        </row>
        <row r="70">
          <cell r="I70">
            <v>3000</v>
          </cell>
        </row>
        <row r="71">
          <cell r="I71">
            <v>3500</v>
          </cell>
        </row>
        <row r="72">
          <cell r="I72">
            <v>8395</v>
          </cell>
        </row>
        <row r="73">
          <cell r="I73">
            <v>62190</v>
          </cell>
        </row>
        <row r="74">
          <cell r="I74">
            <v>1200</v>
          </cell>
        </row>
        <row r="75">
          <cell r="I75">
            <v>6000</v>
          </cell>
        </row>
        <row r="76">
          <cell r="I76">
            <v>48000</v>
          </cell>
        </row>
        <row r="77">
          <cell r="I77">
            <v>5000</v>
          </cell>
        </row>
        <row r="78">
          <cell r="I78">
            <v>3045</v>
          </cell>
        </row>
        <row r="79">
          <cell r="I79">
            <v>3000</v>
          </cell>
        </row>
        <row r="80">
          <cell r="I80">
            <v>16790</v>
          </cell>
        </row>
        <row r="81">
          <cell r="I81">
            <v>10000</v>
          </cell>
        </row>
      </sheetData>
      <sheetData sheetId="7">
        <row r="8">
          <cell r="B8">
            <v>1</v>
          </cell>
          <cell r="I8">
            <v>264331.23000000004</v>
          </cell>
        </row>
        <row r="9">
          <cell r="B9">
            <v>2</v>
          </cell>
          <cell r="I9">
            <v>150519.53</v>
          </cell>
        </row>
        <row r="10">
          <cell r="B10">
            <v>3</v>
          </cell>
          <cell r="I10">
            <v>150519.53</v>
          </cell>
        </row>
        <row r="11">
          <cell r="I11">
            <v>3406.68</v>
          </cell>
        </row>
        <row r="12">
          <cell r="I12">
            <v>7912.72</v>
          </cell>
        </row>
        <row r="13">
          <cell r="I13">
            <v>5117.72</v>
          </cell>
        </row>
        <row r="14">
          <cell r="I14">
            <v>58304.05</v>
          </cell>
        </row>
        <row r="15">
          <cell r="I15">
            <v>75778.36</v>
          </cell>
        </row>
        <row r="18">
          <cell r="B18">
            <v>2</v>
          </cell>
          <cell r="I18">
            <v>112879.67</v>
          </cell>
        </row>
        <row r="19">
          <cell r="B19">
            <v>3</v>
          </cell>
          <cell r="I19">
            <v>112879.67</v>
          </cell>
        </row>
        <row r="20">
          <cell r="I20">
            <v>3406.68</v>
          </cell>
        </row>
        <row r="21">
          <cell r="I21">
            <v>7912.72</v>
          </cell>
        </row>
        <row r="22">
          <cell r="I22">
            <v>5117.72</v>
          </cell>
        </row>
        <row r="23">
          <cell r="I23">
            <v>35141.75</v>
          </cell>
        </row>
        <row r="24">
          <cell r="I24">
            <v>61300.800000000003</v>
          </cell>
        </row>
        <row r="27">
          <cell r="B27">
            <v>2</v>
          </cell>
          <cell r="I27">
            <v>932.03</v>
          </cell>
        </row>
        <row r="28">
          <cell r="B28">
            <v>3</v>
          </cell>
          <cell r="I28">
            <v>932.03</v>
          </cell>
        </row>
        <row r="29">
          <cell r="I29">
            <v>932.03</v>
          </cell>
        </row>
      </sheetData>
      <sheetData sheetId="8">
        <row r="8">
          <cell r="B8">
            <v>1</v>
          </cell>
          <cell r="I8">
            <v>362716.86</v>
          </cell>
        </row>
        <row r="9">
          <cell r="B9">
            <v>2</v>
          </cell>
          <cell r="I9">
            <v>22071.919999999998</v>
          </cell>
        </row>
        <row r="10">
          <cell r="B10">
            <v>3</v>
          </cell>
          <cell r="I10">
            <v>22071.919999999998</v>
          </cell>
        </row>
        <row r="11">
          <cell r="I11">
            <v>22071.919999999998</v>
          </cell>
        </row>
        <row r="14">
          <cell r="B14">
            <v>2</v>
          </cell>
          <cell r="I14">
            <v>48305.79</v>
          </cell>
        </row>
        <row r="15">
          <cell r="B15">
            <v>3</v>
          </cell>
          <cell r="I15">
            <v>48305.79</v>
          </cell>
        </row>
        <row r="16">
          <cell r="I16">
            <v>48305.79</v>
          </cell>
        </row>
        <row r="19">
          <cell r="B19">
            <v>2</v>
          </cell>
          <cell r="I19">
            <v>292339.15000000002</v>
          </cell>
        </row>
        <row r="20">
          <cell r="B20">
            <v>3</v>
          </cell>
          <cell r="I20">
            <v>292339.15000000002</v>
          </cell>
        </row>
        <row r="21">
          <cell r="I21">
            <v>1309.0999999999999</v>
          </cell>
        </row>
        <row r="22">
          <cell r="I22">
            <v>664</v>
          </cell>
        </row>
        <row r="23">
          <cell r="I23">
            <v>7677</v>
          </cell>
        </row>
        <row r="24">
          <cell r="I24">
            <v>19440</v>
          </cell>
        </row>
        <row r="25">
          <cell r="I25">
            <v>2754.05</v>
          </cell>
        </row>
        <row r="26">
          <cell r="I26">
            <v>3024</v>
          </cell>
        </row>
        <row r="27">
          <cell r="I27">
            <v>45360</v>
          </cell>
        </row>
        <row r="28">
          <cell r="I28">
            <v>3712</v>
          </cell>
        </row>
        <row r="29">
          <cell r="I29">
            <v>1383</v>
          </cell>
        </row>
        <row r="30">
          <cell r="I30">
            <v>103680</v>
          </cell>
        </row>
        <row r="31">
          <cell r="I31">
            <v>4600</v>
          </cell>
        </row>
        <row r="32">
          <cell r="I32">
            <v>1536</v>
          </cell>
        </row>
        <row r="33">
          <cell r="I33">
            <v>64800</v>
          </cell>
        </row>
        <row r="34">
          <cell r="I34">
            <v>32400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6894-5D73-4454-979E-AA492C025EB9}">
  <sheetPr>
    <outlinePr summaryBelow="0" summaryRight="0"/>
    <pageSetUpPr fitToPage="1"/>
  </sheetPr>
  <dimension ref="A1:S377"/>
  <sheetViews>
    <sheetView tabSelected="1" topLeftCell="C1" zoomScaleNormal="100" workbookViewId="0">
      <selection activeCell="E385" sqref="E385"/>
    </sheetView>
  </sheetViews>
  <sheetFormatPr defaultColWidth="16.33203125" defaultRowHeight="8.4" outlineLevelRow="2" x14ac:dyDescent="0.2"/>
  <cols>
    <col min="1" max="1" width="7.6640625" style="6" hidden="1" customWidth="1"/>
    <col min="2" max="2" width="11.44140625" style="6" hidden="1" customWidth="1"/>
    <col min="3" max="3" width="5.5546875" style="6" customWidth="1"/>
    <col min="4" max="4" width="13" style="6" customWidth="1"/>
    <col min="5" max="5" width="62.6640625" style="6" customWidth="1"/>
    <col min="6" max="256" width="16.33203125" style="6"/>
    <col min="257" max="258" width="0" style="6" hidden="1" customWidth="1"/>
    <col min="259" max="259" width="5.5546875" style="6" customWidth="1"/>
    <col min="260" max="260" width="13" style="6" customWidth="1"/>
    <col min="261" max="261" width="62.6640625" style="6" customWidth="1"/>
    <col min="262" max="512" width="16.33203125" style="6"/>
    <col min="513" max="514" width="0" style="6" hidden="1" customWidth="1"/>
    <col min="515" max="515" width="5.5546875" style="6" customWidth="1"/>
    <col min="516" max="516" width="13" style="6" customWidth="1"/>
    <col min="517" max="517" width="62.6640625" style="6" customWidth="1"/>
    <col min="518" max="768" width="16.33203125" style="6"/>
    <col min="769" max="770" width="0" style="6" hidden="1" customWidth="1"/>
    <col min="771" max="771" width="5.5546875" style="6" customWidth="1"/>
    <col min="772" max="772" width="13" style="6" customWidth="1"/>
    <col min="773" max="773" width="62.6640625" style="6" customWidth="1"/>
    <col min="774" max="1024" width="16.33203125" style="6"/>
    <col min="1025" max="1026" width="0" style="6" hidden="1" customWidth="1"/>
    <col min="1027" max="1027" width="5.5546875" style="6" customWidth="1"/>
    <col min="1028" max="1028" width="13" style="6" customWidth="1"/>
    <col min="1029" max="1029" width="62.6640625" style="6" customWidth="1"/>
    <col min="1030" max="1280" width="16.33203125" style="6"/>
    <col min="1281" max="1282" width="0" style="6" hidden="1" customWidth="1"/>
    <col min="1283" max="1283" width="5.5546875" style="6" customWidth="1"/>
    <col min="1284" max="1284" width="13" style="6" customWidth="1"/>
    <col min="1285" max="1285" width="62.6640625" style="6" customWidth="1"/>
    <col min="1286" max="1536" width="16.33203125" style="6"/>
    <col min="1537" max="1538" width="0" style="6" hidden="1" customWidth="1"/>
    <col min="1539" max="1539" width="5.5546875" style="6" customWidth="1"/>
    <col min="1540" max="1540" width="13" style="6" customWidth="1"/>
    <col min="1541" max="1541" width="62.6640625" style="6" customWidth="1"/>
    <col min="1542" max="1792" width="16.33203125" style="6"/>
    <col min="1793" max="1794" width="0" style="6" hidden="1" customWidth="1"/>
    <col min="1795" max="1795" width="5.5546875" style="6" customWidth="1"/>
    <col min="1796" max="1796" width="13" style="6" customWidth="1"/>
    <col min="1797" max="1797" width="62.6640625" style="6" customWidth="1"/>
    <col min="1798" max="2048" width="16.33203125" style="6"/>
    <col min="2049" max="2050" width="0" style="6" hidden="1" customWidth="1"/>
    <col min="2051" max="2051" width="5.5546875" style="6" customWidth="1"/>
    <col min="2052" max="2052" width="13" style="6" customWidth="1"/>
    <col min="2053" max="2053" width="62.6640625" style="6" customWidth="1"/>
    <col min="2054" max="2304" width="16.33203125" style="6"/>
    <col min="2305" max="2306" width="0" style="6" hidden="1" customWidth="1"/>
    <col min="2307" max="2307" width="5.5546875" style="6" customWidth="1"/>
    <col min="2308" max="2308" width="13" style="6" customWidth="1"/>
    <col min="2309" max="2309" width="62.6640625" style="6" customWidth="1"/>
    <col min="2310" max="2560" width="16.33203125" style="6"/>
    <col min="2561" max="2562" width="0" style="6" hidden="1" customWidth="1"/>
    <col min="2563" max="2563" width="5.5546875" style="6" customWidth="1"/>
    <col min="2564" max="2564" width="13" style="6" customWidth="1"/>
    <col min="2565" max="2565" width="62.6640625" style="6" customWidth="1"/>
    <col min="2566" max="2816" width="16.33203125" style="6"/>
    <col min="2817" max="2818" width="0" style="6" hidden="1" customWidth="1"/>
    <col min="2819" max="2819" width="5.5546875" style="6" customWidth="1"/>
    <col min="2820" max="2820" width="13" style="6" customWidth="1"/>
    <col min="2821" max="2821" width="62.6640625" style="6" customWidth="1"/>
    <col min="2822" max="3072" width="16.33203125" style="6"/>
    <col min="3073" max="3074" width="0" style="6" hidden="1" customWidth="1"/>
    <col min="3075" max="3075" width="5.5546875" style="6" customWidth="1"/>
    <col min="3076" max="3076" width="13" style="6" customWidth="1"/>
    <col min="3077" max="3077" width="62.6640625" style="6" customWidth="1"/>
    <col min="3078" max="3328" width="16.33203125" style="6"/>
    <col min="3329" max="3330" width="0" style="6" hidden="1" customWidth="1"/>
    <col min="3331" max="3331" width="5.5546875" style="6" customWidth="1"/>
    <col min="3332" max="3332" width="13" style="6" customWidth="1"/>
    <col min="3333" max="3333" width="62.6640625" style="6" customWidth="1"/>
    <col min="3334" max="3584" width="16.33203125" style="6"/>
    <col min="3585" max="3586" width="0" style="6" hidden="1" customWidth="1"/>
    <col min="3587" max="3587" width="5.5546875" style="6" customWidth="1"/>
    <col min="3588" max="3588" width="13" style="6" customWidth="1"/>
    <col min="3589" max="3589" width="62.6640625" style="6" customWidth="1"/>
    <col min="3590" max="3840" width="16.33203125" style="6"/>
    <col min="3841" max="3842" width="0" style="6" hidden="1" customWidth="1"/>
    <col min="3843" max="3843" width="5.5546875" style="6" customWidth="1"/>
    <col min="3844" max="3844" width="13" style="6" customWidth="1"/>
    <col min="3845" max="3845" width="62.6640625" style="6" customWidth="1"/>
    <col min="3846" max="4096" width="16.33203125" style="6"/>
    <col min="4097" max="4098" width="0" style="6" hidden="1" customWidth="1"/>
    <col min="4099" max="4099" width="5.5546875" style="6" customWidth="1"/>
    <col min="4100" max="4100" width="13" style="6" customWidth="1"/>
    <col min="4101" max="4101" width="62.6640625" style="6" customWidth="1"/>
    <col min="4102" max="4352" width="16.33203125" style="6"/>
    <col min="4353" max="4354" width="0" style="6" hidden="1" customWidth="1"/>
    <col min="4355" max="4355" width="5.5546875" style="6" customWidth="1"/>
    <col min="4356" max="4356" width="13" style="6" customWidth="1"/>
    <col min="4357" max="4357" width="62.6640625" style="6" customWidth="1"/>
    <col min="4358" max="4608" width="16.33203125" style="6"/>
    <col min="4609" max="4610" width="0" style="6" hidden="1" customWidth="1"/>
    <col min="4611" max="4611" width="5.5546875" style="6" customWidth="1"/>
    <col min="4612" max="4612" width="13" style="6" customWidth="1"/>
    <col min="4613" max="4613" width="62.6640625" style="6" customWidth="1"/>
    <col min="4614" max="4864" width="16.33203125" style="6"/>
    <col min="4865" max="4866" width="0" style="6" hidden="1" customWidth="1"/>
    <col min="4867" max="4867" width="5.5546875" style="6" customWidth="1"/>
    <col min="4868" max="4868" width="13" style="6" customWidth="1"/>
    <col min="4869" max="4869" width="62.6640625" style="6" customWidth="1"/>
    <col min="4870" max="5120" width="16.33203125" style="6"/>
    <col min="5121" max="5122" width="0" style="6" hidden="1" customWidth="1"/>
    <col min="5123" max="5123" width="5.5546875" style="6" customWidth="1"/>
    <col min="5124" max="5124" width="13" style="6" customWidth="1"/>
    <col min="5125" max="5125" width="62.6640625" style="6" customWidth="1"/>
    <col min="5126" max="5376" width="16.33203125" style="6"/>
    <col min="5377" max="5378" width="0" style="6" hidden="1" customWidth="1"/>
    <col min="5379" max="5379" width="5.5546875" style="6" customWidth="1"/>
    <col min="5380" max="5380" width="13" style="6" customWidth="1"/>
    <col min="5381" max="5381" width="62.6640625" style="6" customWidth="1"/>
    <col min="5382" max="5632" width="16.33203125" style="6"/>
    <col min="5633" max="5634" width="0" style="6" hidden="1" customWidth="1"/>
    <col min="5635" max="5635" width="5.5546875" style="6" customWidth="1"/>
    <col min="5636" max="5636" width="13" style="6" customWidth="1"/>
    <col min="5637" max="5637" width="62.6640625" style="6" customWidth="1"/>
    <col min="5638" max="5888" width="16.33203125" style="6"/>
    <col min="5889" max="5890" width="0" style="6" hidden="1" customWidth="1"/>
    <col min="5891" max="5891" width="5.5546875" style="6" customWidth="1"/>
    <col min="5892" max="5892" width="13" style="6" customWidth="1"/>
    <col min="5893" max="5893" width="62.6640625" style="6" customWidth="1"/>
    <col min="5894" max="6144" width="16.33203125" style="6"/>
    <col min="6145" max="6146" width="0" style="6" hidden="1" customWidth="1"/>
    <col min="6147" max="6147" width="5.5546875" style="6" customWidth="1"/>
    <col min="6148" max="6148" width="13" style="6" customWidth="1"/>
    <col min="6149" max="6149" width="62.6640625" style="6" customWidth="1"/>
    <col min="6150" max="6400" width="16.33203125" style="6"/>
    <col min="6401" max="6402" width="0" style="6" hidden="1" customWidth="1"/>
    <col min="6403" max="6403" width="5.5546875" style="6" customWidth="1"/>
    <col min="6404" max="6404" width="13" style="6" customWidth="1"/>
    <col min="6405" max="6405" width="62.6640625" style="6" customWidth="1"/>
    <col min="6406" max="6656" width="16.33203125" style="6"/>
    <col min="6657" max="6658" width="0" style="6" hidden="1" customWidth="1"/>
    <col min="6659" max="6659" width="5.5546875" style="6" customWidth="1"/>
    <col min="6660" max="6660" width="13" style="6" customWidth="1"/>
    <col min="6661" max="6661" width="62.6640625" style="6" customWidth="1"/>
    <col min="6662" max="6912" width="16.33203125" style="6"/>
    <col min="6913" max="6914" width="0" style="6" hidden="1" customWidth="1"/>
    <col min="6915" max="6915" width="5.5546875" style="6" customWidth="1"/>
    <col min="6916" max="6916" width="13" style="6" customWidth="1"/>
    <col min="6917" max="6917" width="62.6640625" style="6" customWidth="1"/>
    <col min="6918" max="7168" width="16.33203125" style="6"/>
    <col min="7169" max="7170" width="0" style="6" hidden="1" customWidth="1"/>
    <col min="7171" max="7171" width="5.5546875" style="6" customWidth="1"/>
    <col min="7172" max="7172" width="13" style="6" customWidth="1"/>
    <col min="7173" max="7173" width="62.6640625" style="6" customWidth="1"/>
    <col min="7174" max="7424" width="16.33203125" style="6"/>
    <col min="7425" max="7426" width="0" style="6" hidden="1" customWidth="1"/>
    <col min="7427" max="7427" width="5.5546875" style="6" customWidth="1"/>
    <col min="7428" max="7428" width="13" style="6" customWidth="1"/>
    <col min="7429" max="7429" width="62.6640625" style="6" customWidth="1"/>
    <col min="7430" max="7680" width="16.33203125" style="6"/>
    <col min="7681" max="7682" width="0" style="6" hidden="1" customWidth="1"/>
    <col min="7683" max="7683" width="5.5546875" style="6" customWidth="1"/>
    <col min="7684" max="7684" width="13" style="6" customWidth="1"/>
    <col min="7685" max="7685" width="62.6640625" style="6" customWidth="1"/>
    <col min="7686" max="7936" width="16.33203125" style="6"/>
    <col min="7937" max="7938" width="0" style="6" hidden="1" customWidth="1"/>
    <col min="7939" max="7939" width="5.5546875" style="6" customWidth="1"/>
    <col min="7940" max="7940" width="13" style="6" customWidth="1"/>
    <col min="7941" max="7941" width="62.6640625" style="6" customWidth="1"/>
    <col min="7942" max="8192" width="16.33203125" style="6"/>
    <col min="8193" max="8194" width="0" style="6" hidden="1" customWidth="1"/>
    <col min="8195" max="8195" width="5.5546875" style="6" customWidth="1"/>
    <col min="8196" max="8196" width="13" style="6" customWidth="1"/>
    <col min="8197" max="8197" width="62.6640625" style="6" customWidth="1"/>
    <col min="8198" max="8448" width="16.33203125" style="6"/>
    <col min="8449" max="8450" width="0" style="6" hidden="1" customWidth="1"/>
    <col min="8451" max="8451" width="5.5546875" style="6" customWidth="1"/>
    <col min="8452" max="8452" width="13" style="6" customWidth="1"/>
    <col min="8453" max="8453" width="62.6640625" style="6" customWidth="1"/>
    <col min="8454" max="8704" width="16.33203125" style="6"/>
    <col min="8705" max="8706" width="0" style="6" hidden="1" customWidth="1"/>
    <col min="8707" max="8707" width="5.5546875" style="6" customWidth="1"/>
    <col min="8708" max="8708" width="13" style="6" customWidth="1"/>
    <col min="8709" max="8709" width="62.6640625" style="6" customWidth="1"/>
    <col min="8710" max="8960" width="16.33203125" style="6"/>
    <col min="8961" max="8962" width="0" style="6" hidden="1" customWidth="1"/>
    <col min="8963" max="8963" width="5.5546875" style="6" customWidth="1"/>
    <col min="8964" max="8964" width="13" style="6" customWidth="1"/>
    <col min="8965" max="8965" width="62.6640625" style="6" customWidth="1"/>
    <col min="8966" max="9216" width="16.33203125" style="6"/>
    <col min="9217" max="9218" width="0" style="6" hidden="1" customWidth="1"/>
    <col min="9219" max="9219" width="5.5546875" style="6" customWidth="1"/>
    <col min="9220" max="9220" width="13" style="6" customWidth="1"/>
    <col min="9221" max="9221" width="62.6640625" style="6" customWidth="1"/>
    <col min="9222" max="9472" width="16.33203125" style="6"/>
    <col min="9473" max="9474" width="0" style="6" hidden="1" customWidth="1"/>
    <col min="9475" max="9475" width="5.5546875" style="6" customWidth="1"/>
    <col min="9476" max="9476" width="13" style="6" customWidth="1"/>
    <col min="9477" max="9477" width="62.6640625" style="6" customWidth="1"/>
    <col min="9478" max="9728" width="16.33203125" style="6"/>
    <col min="9729" max="9730" width="0" style="6" hidden="1" customWidth="1"/>
    <col min="9731" max="9731" width="5.5546875" style="6" customWidth="1"/>
    <col min="9732" max="9732" width="13" style="6" customWidth="1"/>
    <col min="9733" max="9733" width="62.6640625" style="6" customWidth="1"/>
    <col min="9734" max="9984" width="16.33203125" style="6"/>
    <col min="9985" max="9986" width="0" style="6" hidden="1" customWidth="1"/>
    <col min="9987" max="9987" width="5.5546875" style="6" customWidth="1"/>
    <col min="9988" max="9988" width="13" style="6" customWidth="1"/>
    <col min="9989" max="9989" width="62.6640625" style="6" customWidth="1"/>
    <col min="9990" max="10240" width="16.33203125" style="6"/>
    <col min="10241" max="10242" width="0" style="6" hidden="1" customWidth="1"/>
    <col min="10243" max="10243" width="5.5546875" style="6" customWidth="1"/>
    <col min="10244" max="10244" width="13" style="6" customWidth="1"/>
    <col min="10245" max="10245" width="62.6640625" style="6" customWidth="1"/>
    <col min="10246" max="10496" width="16.33203125" style="6"/>
    <col min="10497" max="10498" width="0" style="6" hidden="1" customWidth="1"/>
    <col min="10499" max="10499" width="5.5546875" style="6" customWidth="1"/>
    <col min="10500" max="10500" width="13" style="6" customWidth="1"/>
    <col min="10501" max="10501" width="62.6640625" style="6" customWidth="1"/>
    <col min="10502" max="10752" width="16.33203125" style="6"/>
    <col min="10753" max="10754" width="0" style="6" hidden="1" customWidth="1"/>
    <col min="10755" max="10755" width="5.5546875" style="6" customWidth="1"/>
    <col min="10756" max="10756" width="13" style="6" customWidth="1"/>
    <col min="10757" max="10757" width="62.6640625" style="6" customWidth="1"/>
    <col min="10758" max="11008" width="16.33203125" style="6"/>
    <col min="11009" max="11010" width="0" style="6" hidden="1" customWidth="1"/>
    <col min="11011" max="11011" width="5.5546875" style="6" customWidth="1"/>
    <col min="11012" max="11012" width="13" style="6" customWidth="1"/>
    <col min="11013" max="11013" width="62.6640625" style="6" customWidth="1"/>
    <col min="11014" max="11264" width="16.33203125" style="6"/>
    <col min="11265" max="11266" width="0" style="6" hidden="1" customWidth="1"/>
    <col min="11267" max="11267" width="5.5546875" style="6" customWidth="1"/>
    <col min="11268" max="11268" width="13" style="6" customWidth="1"/>
    <col min="11269" max="11269" width="62.6640625" style="6" customWidth="1"/>
    <col min="11270" max="11520" width="16.33203125" style="6"/>
    <col min="11521" max="11522" width="0" style="6" hidden="1" customWidth="1"/>
    <col min="11523" max="11523" width="5.5546875" style="6" customWidth="1"/>
    <col min="11524" max="11524" width="13" style="6" customWidth="1"/>
    <col min="11525" max="11525" width="62.6640625" style="6" customWidth="1"/>
    <col min="11526" max="11776" width="16.33203125" style="6"/>
    <col min="11777" max="11778" width="0" style="6" hidden="1" customWidth="1"/>
    <col min="11779" max="11779" width="5.5546875" style="6" customWidth="1"/>
    <col min="11780" max="11780" width="13" style="6" customWidth="1"/>
    <col min="11781" max="11781" width="62.6640625" style="6" customWidth="1"/>
    <col min="11782" max="12032" width="16.33203125" style="6"/>
    <col min="12033" max="12034" width="0" style="6" hidden="1" customWidth="1"/>
    <col min="12035" max="12035" width="5.5546875" style="6" customWidth="1"/>
    <col min="12036" max="12036" width="13" style="6" customWidth="1"/>
    <col min="12037" max="12037" width="62.6640625" style="6" customWidth="1"/>
    <col min="12038" max="12288" width="16.33203125" style="6"/>
    <col min="12289" max="12290" width="0" style="6" hidden="1" customWidth="1"/>
    <col min="12291" max="12291" width="5.5546875" style="6" customWidth="1"/>
    <col min="12292" max="12292" width="13" style="6" customWidth="1"/>
    <col min="12293" max="12293" width="62.6640625" style="6" customWidth="1"/>
    <col min="12294" max="12544" width="16.33203125" style="6"/>
    <col min="12545" max="12546" width="0" style="6" hidden="1" customWidth="1"/>
    <col min="12547" max="12547" width="5.5546875" style="6" customWidth="1"/>
    <col min="12548" max="12548" width="13" style="6" customWidth="1"/>
    <col min="12549" max="12549" width="62.6640625" style="6" customWidth="1"/>
    <col min="12550" max="12800" width="16.33203125" style="6"/>
    <col min="12801" max="12802" width="0" style="6" hidden="1" customWidth="1"/>
    <col min="12803" max="12803" width="5.5546875" style="6" customWidth="1"/>
    <col min="12804" max="12804" width="13" style="6" customWidth="1"/>
    <col min="12805" max="12805" width="62.6640625" style="6" customWidth="1"/>
    <col min="12806" max="13056" width="16.33203125" style="6"/>
    <col min="13057" max="13058" width="0" style="6" hidden="1" customWidth="1"/>
    <col min="13059" max="13059" width="5.5546875" style="6" customWidth="1"/>
    <col min="13060" max="13060" width="13" style="6" customWidth="1"/>
    <col min="13061" max="13061" width="62.6640625" style="6" customWidth="1"/>
    <col min="13062" max="13312" width="16.33203125" style="6"/>
    <col min="13313" max="13314" width="0" style="6" hidden="1" customWidth="1"/>
    <col min="13315" max="13315" width="5.5546875" style="6" customWidth="1"/>
    <col min="13316" max="13316" width="13" style="6" customWidth="1"/>
    <col min="13317" max="13317" width="62.6640625" style="6" customWidth="1"/>
    <col min="13318" max="13568" width="16.33203125" style="6"/>
    <col min="13569" max="13570" width="0" style="6" hidden="1" customWidth="1"/>
    <col min="13571" max="13571" width="5.5546875" style="6" customWidth="1"/>
    <col min="13572" max="13572" width="13" style="6" customWidth="1"/>
    <col min="13573" max="13573" width="62.6640625" style="6" customWidth="1"/>
    <col min="13574" max="13824" width="16.33203125" style="6"/>
    <col min="13825" max="13826" width="0" style="6" hidden="1" customWidth="1"/>
    <col min="13827" max="13827" width="5.5546875" style="6" customWidth="1"/>
    <col min="13828" max="13828" width="13" style="6" customWidth="1"/>
    <col min="13829" max="13829" width="62.6640625" style="6" customWidth="1"/>
    <col min="13830" max="14080" width="16.33203125" style="6"/>
    <col min="14081" max="14082" width="0" style="6" hidden="1" customWidth="1"/>
    <col min="14083" max="14083" width="5.5546875" style="6" customWidth="1"/>
    <col min="14084" max="14084" width="13" style="6" customWidth="1"/>
    <col min="14085" max="14085" width="62.6640625" style="6" customWidth="1"/>
    <col min="14086" max="14336" width="16.33203125" style="6"/>
    <col min="14337" max="14338" width="0" style="6" hidden="1" customWidth="1"/>
    <col min="14339" max="14339" width="5.5546875" style="6" customWidth="1"/>
    <col min="14340" max="14340" width="13" style="6" customWidth="1"/>
    <col min="14341" max="14341" width="62.6640625" style="6" customWidth="1"/>
    <col min="14342" max="14592" width="16.33203125" style="6"/>
    <col min="14593" max="14594" width="0" style="6" hidden="1" customWidth="1"/>
    <col min="14595" max="14595" width="5.5546875" style="6" customWidth="1"/>
    <col min="14596" max="14596" width="13" style="6" customWidth="1"/>
    <col min="14597" max="14597" width="62.6640625" style="6" customWidth="1"/>
    <col min="14598" max="14848" width="16.33203125" style="6"/>
    <col min="14849" max="14850" width="0" style="6" hidden="1" customWidth="1"/>
    <col min="14851" max="14851" width="5.5546875" style="6" customWidth="1"/>
    <col min="14852" max="14852" width="13" style="6" customWidth="1"/>
    <col min="14853" max="14853" width="62.6640625" style="6" customWidth="1"/>
    <col min="14854" max="15104" width="16.33203125" style="6"/>
    <col min="15105" max="15106" width="0" style="6" hidden="1" customWidth="1"/>
    <col min="15107" max="15107" width="5.5546875" style="6" customWidth="1"/>
    <col min="15108" max="15108" width="13" style="6" customWidth="1"/>
    <col min="15109" max="15109" width="62.6640625" style="6" customWidth="1"/>
    <col min="15110" max="15360" width="16.33203125" style="6"/>
    <col min="15361" max="15362" width="0" style="6" hidden="1" customWidth="1"/>
    <col min="15363" max="15363" width="5.5546875" style="6" customWidth="1"/>
    <col min="15364" max="15364" width="13" style="6" customWidth="1"/>
    <col min="15365" max="15365" width="62.6640625" style="6" customWidth="1"/>
    <col min="15366" max="15616" width="16.33203125" style="6"/>
    <col min="15617" max="15618" width="0" style="6" hidden="1" customWidth="1"/>
    <col min="15619" max="15619" width="5.5546875" style="6" customWidth="1"/>
    <col min="15620" max="15620" width="13" style="6" customWidth="1"/>
    <col min="15621" max="15621" width="62.6640625" style="6" customWidth="1"/>
    <col min="15622" max="15872" width="16.33203125" style="6"/>
    <col min="15873" max="15874" width="0" style="6" hidden="1" customWidth="1"/>
    <col min="15875" max="15875" width="5.5546875" style="6" customWidth="1"/>
    <col min="15876" max="15876" width="13" style="6" customWidth="1"/>
    <col min="15877" max="15877" width="62.6640625" style="6" customWidth="1"/>
    <col min="15878" max="16128" width="16.33203125" style="6"/>
    <col min="16129" max="16130" width="0" style="6" hidden="1" customWidth="1"/>
    <col min="16131" max="16131" width="5.5546875" style="6" customWidth="1"/>
    <col min="16132" max="16132" width="13" style="6" customWidth="1"/>
    <col min="16133" max="16133" width="62.6640625" style="6" customWidth="1"/>
    <col min="16134" max="16384" width="16.33203125" style="6"/>
  </cols>
  <sheetData>
    <row r="1" spans="1:19" x14ac:dyDescent="0.2">
      <c r="A1" s="1"/>
      <c r="B1" s="2"/>
      <c r="C1" s="3"/>
      <c r="D1" s="4"/>
      <c r="E1" s="5"/>
      <c r="P1" s="7"/>
    </row>
    <row r="2" spans="1:19" ht="17.100000000000001" customHeight="1" x14ac:dyDescent="0.2">
      <c r="D2" s="8" t="s">
        <v>0</v>
      </c>
      <c r="E2" s="8" t="s">
        <v>1</v>
      </c>
      <c r="F2" s="9"/>
      <c r="G2" s="8" t="s">
        <v>2</v>
      </c>
      <c r="H2" s="8" t="s">
        <v>3</v>
      </c>
      <c r="L2" s="10"/>
    </row>
    <row r="3" spans="1:19" ht="12" x14ac:dyDescent="0.2">
      <c r="D3" s="8" t="s">
        <v>4</v>
      </c>
      <c r="E3" s="8" t="s">
        <v>5</v>
      </c>
      <c r="F3" s="9"/>
      <c r="G3" s="8" t="s">
        <v>6</v>
      </c>
      <c r="H3" s="8" t="s">
        <v>7</v>
      </c>
      <c r="L3" s="10"/>
      <c r="P3" s="7"/>
      <c r="S3" s="11"/>
    </row>
    <row r="4" spans="1:19" ht="7.5" customHeight="1" thickBot="1" x14ac:dyDescent="0.25">
      <c r="A4" s="1"/>
      <c r="B4" s="12"/>
      <c r="C4" s="4"/>
      <c r="D4" s="4"/>
      <c r="E4" s="4"/>
      <c r="O4" s="13"/>
    </row>
    <row r="5" spans="1:19" ht="13.8" thickBot="1" x14ac:dyDescent="0.3">
      <c r="A5" s="1"/>
      <c r="B5" s="12"/>
      <c r="C5" s="4"/>
      <c r="D5" s="4"/>
      <c r="E5" s="4"/>
      <c r="K5" s="14" t="s">
        <v>8</v>
      </c>
      <c r="L5" s="15"/>
      <c r="O5" s="13"/>
    </row>
    <row r="6" spans="1:19" ht="40.200000000000003" thickBot="1" x14ac:dyDescent="0.3">
      <c r="B6" s="2"/>
      <c r="C6" s="16" t="s">
        <v>9</v>
      </c>
      <c r="D6" s="17" t="s">
        <v>10</v>
      </c>
      <c r="E6" s="17" t="s">
        <v>11</v>
      </c>
      <c r="F6" s="18" t="s">
        <v>12</v>
      </c>
      <c r="G6" s="18" t="s">
        <v>13</v>
      </c>
      <c r="H6" s="18" t="s">
        <v>14</v>
      </c>
      <c r="I6" s="18" t="s">
        <v>15</v>
      </c>
      <c r="J6" s="19" t="s">
        <v>16</v>
      </c>
      <c r="K6" s="20" t="s">
        <v>17</v>
      </c>
      <c r="L6" s="21" t="s">
        <v>18</v>
      </c>
      <c r="M6" s="22" t="s">
        <v>19</v>
      </c>
      <c r="N6" s="20" t="s">
        <v>20</v>
      </c>
      <c r="O6" s="1"/>
      <c r="P6" s="13"/>
    </row>
    <row r="7" spans="1:19" x14ac:dyDescent="0.2">
      <c r="B7" s="2"/>
      <c r="C7" s="23"/>
      <c r="D7" s="4"/>
      <c r="E7" s="4"/>
      <c r="K7" s="24"/>
      <c r="L7" s="24"/>
      <c r="N7" s="24"/>
    </row>
    <row r="8" spans="1:19" ht="12" x14ac:dyDescent="0.25">
      <c r="A8" s="25"/>
      <c r="B8" s="26">
        <v>1</v>
      </c>
      <c r="C8" s="27"/>
      <c r="D8" s="28"/>
      <c r="E8" s="29" t="s">
        <v>21</v>
      </c>
      <c r="F8" s="30">
        <f t="shared" ref="F8:N8" si="0">SUBTOTAL(9,F9:F18)</f>
        <v>0</v>
      </c>
      <c r="G8" s="30">
        <f t="shared" si="0"/>
        <v>0</v>
      </c>
      <c r="H8" s="30">
        <f t="shared" si="0"/>
        <v>0</v>
      </c>
      <c r="I8" s="30">
        <f t="shared" si="0"/>
        <v>435152</v>
      </c>
      <c r="J8" s="31">
        <f t="shared" si="0"/>
        <v>0</v>
      </c>
      <c r="K8" s="32">
        <f t="shared" si="0"/>
        <v>0</v>
      </c>
      <c r="L8" s="32">
        <f t="shared" si="0"/>
        <v>435152</v>
      </c>
      <c r="M8" s="33">
        <f t="shared" si="0"/>
        <v>435152</v>
      </c>
      <c r="N8" s="32">
        <f t="shared" si="0"/>
        <v>0</v>
      </c>
      <c r="O8" s="1"/>
      <c r="P8" s="13"/>
      <c r="Q8" s="13"/>
    </row>
    <row r="9" spans="1:19" ht="12" outlineLevel="1" collapsed="1" x14ac:dyDescent="0.25">
      <c r="A9" s="34"/>
      <c r="B9" s="35">
        <v>2</v>
      </c>
      <c r="C9" s="36"/>
      <c r="D9" s="37"/>
      <c r="E9" s="38" t="s">
        <v>22</v>
      </c>
      <c r="F9" s="39">
        <f t="shared" ref="F9:N9" si="1">SUBTOTAL(9,F10:F17)</f>
        <v>0</v>
      </c>
      <c r="G9" s="39">
        <f t="shared" si="1"/>
        <v>0</v>
      </c>
      <c r="H9" s="39">
        <f t="shared" si="1"/>
        <v>0</v>
      </c>
      <c r="I9" s="39">
        <f t="shared" si="1"/>
        <v>435152</v>
      </c>
      <c r="J9" s="40">
        <f t="shared" si="1"/>
        <v>0</v>
      </c>
      <c r="K9" s="41">
        <f t="shared" si="1"/>
        <v>0</v>
      </c>
      <c r="L9" s="41">
        <f t="shared" si="1"/>
        <v>435152</v>
      </c>
      <c r="M9" s="42">
        <f t="shared" si="1"/>
        <v>435152</v>
      </c>
      <c r="N9" s="41">
        <f t="shared" si="1"/>
        <v>0</v>
      </c>
      <c r="O9" s="1"/>
      <c r="P9" s="13"/>
      <c r="Q9" s="13"/>
    </row>
    <row r="10" spans="1:19" ht="12.75" hidden="1" customHeight="1" outlineLevel="2" x14ac:dyDescent="0.2">
      <c r="A10" s="43"/>
      <c r="B10" s="44"/>
      <c r="C10" s="45">
        <v>3</v>
      </c>
      <c r="D10" s="46" t="s">
        <v>23</v>
      </c>
      <c r="E10" s="47" t="s">
        <v>24</v>
      </c>
      <c r="F10" s="48">
        <v>0</v>
      </c>
      <c r="G10" s="48">
        <v>0</v>
      </c>
      <c r="H10" s="48">
        <v>0</v>
      </c>
      <c r="I10" s="48">
        <v>18900</v>
      </c>
      <c r="J10" s="48">
        <v>0</v>
      </c>
      <c r="K10" s="49">
        <v>0</v>
      </c>
      <c r="L10" s="49">
        <v>18900</v>
      </c>
      <c r="M10" s="48">
        <v>18900</v>
      </c>
      <c r="N10" s="49">
        <v>0</v>
      </c>
      <c r="O10" s="13"/>
      <c r="P10" s="13"/>
      <c r="Q10" s="13"/>
    </row>
    <row r="11" spans="1:19" ht="12.75" hidden="1" customHeight="1" outlineLevel="2" x14ac:dyDescent="0.2">
      <c r="A11" s="43"/>
      <c r="B11" s="44"/>
      <c r="C11" s="45">
        <v>6</v>
      </c>
      <c r="D11" s="46" t="s">
        <v>25</v>
      </c>
      <c r="E11" s="47" t="s">
        <v>26</v>
      </c>
      <c r="F11" s="48">
        <v>0</v>
      </c>
      <c r="G11" s="48">
        <v>0</v>
      </c>
      <c r="H11" s="48">
        <v>0</v>
      </c>
      <c r="I11" s="48">
        <v>8075</v>
      </c>
      <c r="J11" s="48">
        <v>0</v>
      </c>
      <c r="K11" s="49">
        <v>0</v>
      </c>
      <c r="L11" s="49">
        <v>8075</v>
      </c>
      <c r="M11" s="48">
        <v>8075</v>
      </c>
      <c r="N11" s="49">
        <v>0</v>
      </c>
      <c r="O11" s="13"/>
      <c r="P11" s="13"/>
      <c r="Q11" s="13"/>
    </row>
    <row r="12" spans="1:19" ht="12.75" hidden="1" customHeight="1" outlineLevel="2" x14ac:dyDescent="0.2">
      <c r="A12" s="43"/>
      <c r="B12" s="44"/>
      <c r="C12" s="45">
        <v>1</v>
      </c>
      <c r="D12" s="46" t="s">
        <v>27</v>
      </c>
      <c r="E12" s="47" t="s">
        <v>28</v>
      </c>
      <c r="F12" s="48">
        <v>0</v>
      </c>
      <c r="G12" s="48">
        <v>0</v>
      </c>
      <c r="H12" s="48">
        <v>0</v>
      </c>
      <c r="I12" s="48">
        <v>12833</v>
      </c>
      <c r="J12" s="48">
        <v>0</v>
      </c>
      <c r="K12" s="49">
        <v>0</v>
      </c>
      <c r="L12" s="49">
        <v>12833</v>
      </c>
      <c r="M12" s="48">
        <v>12833</v>
      </c>
      <c r="N12" s="49">
        <v>0</v>
      </c>
      <c r="O12" s="13"/>
      <c r="P12" s="13"/>
      <c r="Q12" s="13"/>
    </row>
    <row r="13" spans="1:19" ht="12.75" hidden="1" customHeight="1" outlineLevel="2" x14ac:dyDescent="0.2">
      <c r="A13" s="43"/>
      <c r="B13" s="44"/>
      <c r="C13" s="45">
        <v>2</v>
      </c>
      <c r="D13" s="46" t="s">
        <v>29</v>
      </c>
      <c r="E13" s="47" t="s">
        <v>30</v>
      </c>
      <c r="F13" s="48">
        <v>0</v>
      </c>
      <c r="G13" s="48">
        <v>0</v>
      </c>
      <c r="H13" s="48">
        <v>0</v>
      </c>
      <c r="I13" s="48">
        <v>190211</v>
      </c>
      <c r="J13" s="48">
        <v>0</v>
      </c>
      <c r="K13" s="49">
        <v>0</v>
      </c>
      <c r="L13" s="49">
        <v>190211</v>
      </c>
      <c r="M13" s="48">
        <v>190211</v>
      </c>
      <c r="N13" s="49">
        <v>0</v>
      </c>
      <c r="O13" s="13"/>
      <c r="P13" s="13"/>
      <c r="Q13" s="13"/>
    </row>
    <row r="14" spans="1:19" ht="12.75" hidden="1" customHeight="1" outlineLevel="2" x14ac:dyDescent="0.2">
      <c r="A14" s="43"/>
      <c r="B14" s="44"/>
      <c r="C14" s="45">
        <v>7</v>
      </c>
      <c r="D14" s="46" t="s">
        <v>31</v>
      </c>
      <c r="E14" s="47" t="s">
        <v>32</v>
      </c>
      <c r="F14" s="48">
        <v>0</v>
      </c>
      <c r="G14" s="48">
        <v>0</v>
      </c>
      <c r="H14" s="48">
        <v>0</v>
      </c>
      <c r="I14" s="48">
        <v>50583</v>
      </c>
      <c r="J14" s="48">
        <v>0</v>
      </c>
      <c r="K14" s="49">
        <v>0</v>
      </c>
      <c r="L14" s="49">
        <v>50583</v>
      </c>
      <c r="M14" s="48">
        <v>50583</v>
      </c>
      <c r="N14" s="49">
        <v>0</v>
      </c>
      <c r="O14" s="13"/>
      <c r="P14" s="13"/>
      <c r="Q14" s="13"/>
    </row>
    <row r="15" spans="1:19" ht="12.75" hidden="1" customHeight="1" outlineLevel="2" x14ac:dyDescent="0.2">
      <c r="A15" s="43"/>
      <c r="B15" s="44"/>
      <c r="C15" s="45">
        <v>5</v>
      </c>
      <c r="D15" s="46" t="s">
        <v>33</v>
      </c>
      <c r="E15" s="47" t="s">
        <v>34</v>
      </c>
      <c r="F15" s="48">
        <v>0</v>
      </c>
      <c r="G15" s="48">
        <v>0</v>
      </c>
      <c r="H15" s="48">
        <v>0</v>
      </c>
      <c r="I15" s="48">
        <v>1050</v>
      </c>
      <c r="J15" s="48">
        <v>0</v>
      </c>
      <c r="K15" s="49">
        <v>0</v>
      </c>
      <c r="L15" s="49">
        <v>1050</v>
      </c>
      <c r="M15" s="48">
        <v>1050</v>
      </c>
      <c r="N15" s="49">
        <v>0</v>
      </c>
      <c r="O15" s="13"/>
      <c r="P15" s="13"/>
      <c r="Q15" s="13"/>
    </row>
    <row r="16" spans="1:19" ht="12.75" hidden="1" customHeight="1" outlineLevel="2" x14ac:dyDescent="0.2">
      <c r="A16" s="43"/>
      <c r="B16" s="44"/>
      <c r="C16" s="45">
        <v>4</v>
      </c>
      <c r="D16" s="46" t="s">
        <v>35</v>
      </c>
      <c r="E16" s="47" t="s">
        <v>36</v>
      </c>
      <c r="F16" s="48">
        <v>0</v>
      </c>
      <c r="G16" s="48">
        <v>0</v>
      </c>
      <c r="H16" s="48">
        <v>0</v>
      </c>
      <c r="I16" s="48">
        <v>153500</v>
      </c>
      <c r="J16" s="48">
        <v>0</v>
      </c>
      <c r="K16" s="49">
        <v>0</v>
      </c>
      <c r="L16" s="49">
        <v>153500</v>
      </c>
      <c r="M16" s="48">
        <v>153500</v>
      </c>
      <c r="N16" s="49">
        <v>0</v>
      </c>
      <c r="O16" s="13"/>
      <c r="P16" s="13"/>
      <c r="Q16" s="13"/>
    </row>
    <row r="17" spans="1:17" hidden="1" outlineLevel="2" x14ac:dyDescent="0.2">
      <c r="B17" s="1"/>
      <c r="C17" s="50"/>
      <c r="D17" s="1"/>
      <c r="E17" s="1"/>
      <c r="F17" s="1"/>
      <c r="G17" s="1"/>
      <c r="H17" s="1"/>
      <c r="I17" s="1"/>
      <c r="J17" s="1"/>
      <c r="K17" s="51"/>
      <c r="L17" s="51"/>
      <c r="M17" s="1"/>
      <c r="N17" s="51"/>
    </row>
    <row r="18" spans="1:17" outlineLevel="1" x14ac:dyDescent="0.2">
      <c r="C18" s="52"/>
      <c r="K18" s="53"/>
      <c r="L18" s="53"/>
      <c r="N18" s="53"/>
    </row>
    <row r="19" spans="1:17" ht="12" x14ac:dyDescent="0.25">
      <c r="A19" s="25"/>
      <c r="B19" s="26">
        <v>1</v>
      </c>
      <c r="C19" s="27"/>
      <c r="D19" s="28"/>
      <c r="E19" s="29" t="s">
        <v>37</v>
      </c>
      <c r="F19" s="30">
        <f t="shared" ref="F19:N19" si="2">SUBTOTAL(9,F20:F357)</f>
        <v>264331.23000000004</v>
      </c>
      <c r="G19" s="30">
        <f t="shared" si="2"/>
        <v>2445825.5970525001</v>
      </c>
      <c r="H19" s="30">
        <f t="shared" si="2"/>
        <v>85603.895896837523</v>
      </c>
      <c r="I19" s="30">
        <f t="shared" si="2"/>
        <v>3204777.1726739816</v>
      </c>
      <c r="J19" s="31">
        <f t="shared" si="2"/>
        <v>362716.86</v>
      </c>
      <c r="K19" s="32">
        <f t="shared" si="2"/>
        <v>777382.19305075018</v>
      </c>
      <c r="L19" s="32">
        <f t="shared" si="2"/>
        <v>3653097.9285708191</v>
      </c>
      <c r="M19" s="33">
        <f t="shared" si="2"/>
        <v>4430480.1216215678</v>
      </c>
      <c r="N19" s="32">
        <f t="shared" si="2"/>
        <v>2710156.8270524996</v>
      </c>
      <c r="O19" s="1"/>
      <c r="P19" s="13"/>
      <c r="Q19" s="13"/>
    </row>
    <row r="20" spans="1:17" ht="12" outlineLevel="1" collapsed="1" x14ac:dyDescent="0.25">
      <c r="A20" s="34"/>
      <c r="B20" s="35">
        <v>2</v>
      </c>
      <c r="C20" s="36"/>
      <c r="D20" s="37"/>
      <c r="E20" s="38" t="s">
        <v>38</v>
      </c>
      <c r="F20" s="39">
        <f t="shared" ref="F20:N20" si="3">SUBTOTAL(9,F21:F120)</f>
        <v>150519.53</v>
      </c>
      <c r="G20" s="39">
        <f t="shared" si="3"/>
        <v>278186.18965412007</v>
      </c>
      <c r="H20" s="39">
        <f t="shared" si="3"/>
        <v>9736.5166378942049</v>
      </c>
      <c r="I20" s="39">
        <f t="shared" si="3"/>
        <v>648005.83831350552</v>
      </c>
      <c r="J20" s="40">
        <f t="shared" si="3"/>
        <v>22071.919999999998</v>
      </c>
      <c r="K20" s="41">
        <f t="shared" si="3"/>
        <v>210943.50036000001</v>
      </c>
      <c r="L20" s="41">
        <f t="shared" si="3"/>
        <v>679814.27495139977</v>
      </c>
      <c r="M20" s="42">
        <f t="shared" si="3"/>
        <v>890757.77531139995</v>
      </c>
      <c r="N20" s="41">
        <f t="shared" si="3"/>
        <v>428705.7196541201</v>
      </c>
      <c r="O20" s="1"/>
      <c r="P20" s="13"/>
      <c r="Q20" s="13"/>
    </row>
    <row r="21" spans="1:17" ht="12.75" hidden="1" customHeight="1" outlineLevel="2" x14ac:dyDescent="0.2">
      <c r="A21" s="43"/>
      <c r="B21" s="44"/>
      <c r="C21" s="45">
        <v>329</v>
      </c>
      <c r="D21" s="46" t="s">
        <v>39</v>
      </c>
      <c r="E21" s="47" t="s">
        <v>40</v>
      </c>
      <c r="F21" s="48">
        <v>0</v>
      </c>
      <c r="G21" s="48">
        <v>0</v>
      </c>
      <c r="H21" s="48">
        <v>0</v>
      </c>
      <c r="I21" s="48">
        <v>4012.7849999999999</v>
      </c>
      <c r="J21" s="48">
        <v>0</v>
      </c>
      <c r="K21" s="49">
        <v>0</v>
      </c>
      <c r="L21" s="49">
        <v>4012.7849999999999</v>
      </c>
      <c r="M21" s="48">
        <v>4012.7849999999999</v>
      </c>
      <c r="N21" s="49">
        <v>0</v>
      </c>
      <c r="O21" s="13"/>
      <c r="P21" s="13"/>
      <c r="Q21" s="13"/>
    </row>
    <row r="22" spans="1:17" ht="12.75" hidden="1" customHeight="1" outlineLevel="2" x14ac:dyDescent="0.2">
      <c r="A22" s="43"/>
      <c r="B22" s="44"/>
      <c r="C22" s="45">
        <v>104</v>
      </c>
      <c r="D22" s="46" t="s">
        <v>41</v>
      </c>
      <c r="E22" s="47" t="s">
        <v>42</v>
      </c>
      <c r="F22" s="48">
        <v>0</v>
      </c>
      <c r="G22" s="48">
        <v>0</v>
      </c>
      <c r="H22" s="48">
        <v>0</v>
      </c>
      <c r="I22" s="48">
        <v>77024.639999999999</v>
      </c>
      <c r="J22" s="48">
        <v>0</v>
      </c>
      <c r="K22" s="49">
        <v>0</v>
      </c>
      <c r="L22" s="49">
        <v>77024.639999999999</v>
      </c>
      <c r="M22" s="48">
        <v>77024.639999999999</v>
      </c>
      <c r="N22" s="49">
        <v>0</v>
      </c>
      <c r="O22" s="13"/>
      <c r="P22" s="13"/>
      <c r="Q22" s="13"/>
    </row>
    <row r="23" spans="1:17" ht="12.75" hidden="1" customHeight="1" outlineLevel="2" x14ac:dyDescent="0.2">
      <c r="A23" s="43"/>
      <c r="B23" s="44"/>
      <c r="C23" s="45">
        <v>343</v>
      </c>
      <c r="D23" s="46" t="s">
        <v>43</v>
      </c>
      <c r="E23" s="47" t="s">
        <v>44</v>
      </c>
      <c r="F23" s="48">
        <v>0</v>
      </c>
      <c r="G23" s="48">
        <v>0</v>
      </c>
      <c r="H23" s="48">
        <v>0</v>
      </c>
      <c r="I23" s="48">
        <v>5750</v>
      </c>
      <c r="J23" s="48">
        <v>0</v>
      </c>
      <c r="K23" s="49">
        <v>0</v>
      </c>
      <c r="L23" s="49">
        <v>5750</v>
      </c>
      <c r="M23" s="48">
        <v>5750</v>
      </c>
      <c r="N23" s="49">
        <v>0</v>
      </c>
      <c r="O23" s="13"/>
      <c r="P23" s="13"/>
      <c r="Q23" s="13"/>
    </row>
    <row r="24" spans="1:17" ht="12.75" hidden="1" customHeight="1" outlineLevel="2" x14ac:dyDescent="0.2">
      <c r="A24" s="43"/>
      <c r="B24" s="44"/>
      <c r="C24" s="45">
        <v>344</v>
      </c>
      <c r="D24" s="46" t="s">
        <v>45</v>
      </c>
      <c r="E24" s="47" t="s">
        <v>46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9">
        <v>32000</v>
      </c>
      <c r="L24" s="49">
        <v>0</v>
      </c>
      <c r="M24" s="48">
        <v>32000</v>
      </c>
      <c r="N24" s="49">
        <v>0</v>
      </c>
      <c r="O24" s="13"/>
      <c r="P24" s="13"/>
      <c r="Q24" s="13"/>
    </row>
    <row r="25" spans="1:17" ht="12.75" hidden="1" customHeight="1" outlineLevel="2" x14ac:dyDescent="0.2">
      <c r="A25" s="43"/>
      <c r="B25" s="44"/>
      <c r="C25" s="45">
        <v>328</v>
      </c>
      <c r="D25" s="46" t="s">
        <v>47</v>
      </c>
      <c r="E25" s="47" t="s">
        <v>48</v>
      </c>
      <c r="F25" s="48">
        <v>0</v>
      </c>
      <c r="G25" s="48">
        <v>0</v>
      </c>
      <c r="H25" s="48">
        <v>0</v>
      </c>
      <c r="I25" s="48">
        <v>2808.9494999999997</v>
      </c>
      <c r="J25" s="48">
        <v>0</v>
      </c>
      <c r="K25" s="49">
        <v>0</v>
      </c>
      <c r="L25" s="49">
        <v>2808.9494999999993</v>
      </c>
      <c r="M25" s="48">
        <v>2808.9494999999993</v>
      </c>
      <c r="N25" s="49">
        <v>0</v>
      </c>
      <c r="O25" s="13"/>
      <c r="P25" s="13"/>
      <c r="Q25" s="13"/>
    </row>
    <row r="26" spans="1:17" ht="12.75" hidden="1" customHeight="1" outlineLevel="2" x14ac:dyDescent="0.2">
      <c r="A26" s="43"/>
      <c r="B26" s="44"/>
      <c r="C26" s="45">
        <v>148</v>
      </c>
      <c r="D26" s="46" t="s">
        <v>49</v>
      </c>
      <c r="E26" s="47" t="s">
        <v>50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9">
        <v>0</v>
      </c>
      <c r="L26" s="49">
        <v>0</v>
      </c>
      <c r="M26" s="48">
        <v>0</v>
      </c>
      <c r="N26" s="49">
        <v>0</v>
      </c>
      <c r="O26" s="13"/>
      <c r="P26" s="13"/>
      <c r="Q26" s="13"/>
    </row>
    <row r="27" spans="1:17" ht="12.75" hidden="1" customHeight="1" outlineLevel="2" x14ac:dyDescent="0.2">
      <c r="A27" s="43"/>
      <c r="B27" s="44"/>
      <c r="C27" s="45">
        <v>139</v>
      </c>
      <c r="D27" s="46" t="s">
        <v>51</v>
      </c>
      <c r="E27" s="47" t="s">
        <v>52</v>
      </c>
      <c r="F27" s="48">
        <v>0</v>
      </c>
      <c r="G27" s="48">
        <v>0</v>
      </c>
      <c r="H27" s="48">
        <v>0</v>
      </c>
      <c r="I27" s="48">
        <v>727.44</v>
      </c>
      <c r="J27" s="48">
        <v>0</v>
      </c>
      <c r="K27" s="49">
        <v>0</v>
      </c>
      <c r="L27" s="49">
        <v>727.44</v>
      </c>
      <c r="M27" s="48">
        <v>727.44</v>
      </c>
      <c r="N27" s="49">
        <v>0</v>
      </c>
      <c r="O27" s="13"/>
      <c r="P27" s="13"/>
      <c r="Q27" s="13"/>
    </row>
    <row r="28" spans="1:17" ht="12.75" hidden="1" customHeight="1" outlineLevel="2" x14ac:dyDescent="0.2">
      <c r="A28" s="43"/>
      <c r="B28" s="44"/>
      <c r="C28" s="45">
        <v>222</v>
      </c>
      <c r="D28" s="46" t="s">
        <v>53</v>
      </c>
      <c r="E28" s="47" t="s">
        <v>54</v>
      </c>
      <c r="F28" s="48">
        <v>0</v>
      </c>
      <c r="G28" s="48">
        <v>0</v>
      </c>
      <c r="H28" s="48">
        <v>0</v>
      </c>
      <c r="I28" s="48">
        <v>12894.85449</v>
      </c>
      <c r="J28" s="48">
        <v>0</v>
      </c>
      <c r="K28" s="49">
        <v>0</v>
      </c>
      <c r="L28" s="49">
        <v>12894.854489999998</v>
      </c>
      <c r="M28" s="48">
        <v>12894.854489999998</v>
      </c>
      <c r="N28" s="49">
        <v>0</v>
      </c>
      <c r="O28" s="13"/>
      <c r="P28" s="13"/>
      <c r="Q28" s="13"/>
    </row>
    <row r="29" spans="1:17" ht="12.75" hidden="1" customHeight="1" outlineLevel="2" x14ac:dyDescent="0.2">
      <c r="A29" s="43"/>
      <c r="B29" s="44"/>
      <c r="C29" s="45">
        <v>182</v>
      </c>
      <c r="D29" s="46" t="s">
        <v>55</v>
      </c>
      <c r="E29" s="47" t="s">
        <v>56</v>
      </c>
      <c r="F29" s="48">
        <v>0</v>
      </c>
      <c r="G29" s="48">
        <v>0</v>
      </c>
      <c r="H29" s="48">
        <v>0</v>
      </c>
      <c r="I29" s="48">
        <v>10100</v>
      </c>
      <c r="J29" s="48">
        <v>0</v>
      </c>
      <c r="K29" s="49">
        <v>0</v>
      </c>
      <c r="L29" s="49">
        <v>10100</v>
      </c>
      <c r="M29" s="48">
        <v>10100</v>
      </c>
      <c r="N29" s="49">
        <v>0</v>
      </c>
      <c r="O29" s="13"/>
      <c r="P29" s="13"/>
      <c r="Q29" s="13"/>
    </row>
    <row r="30" spans="1:17" ht="12.75" hidden="1" customHeight="1" outlineLevel="2" x14ac:dyDescent="0.2">
      <c r="A30" s="43"/>
      <c r="B30" s="44"/>
      <c r="C30" s="45">
        <v>209</v>
      </c>
      <c r="D30" s="46" t="s">
        <v>57</v>
      </c>
      <c r="E30" s="47" t="s">
        <v>58</v>
      </c>
      <c r="F30" s="48">
        <v>0</v>
      </c>
      <c r="G30" s="48">
        <v>202.86</v>
      </c>
      <c r="H30" s="48">
        <v>0</v>
      </c>
      <c r="I30" s="48">
        <v>1330.62</v>
      </c>
      <c r="J30" s="48">
        <v>0</v>
      </c>
      <c r="K30" s="49">
        <v>0</v>
      </c>
      <c r="L30" s="49">
        <v>1330.62</v>
      </c>
      <c r="M30" s="48">
        <v>1330.62</v>
      </c>
      <c r="N30" s="49">
        <v>202.86</v>
      </c>
      <c r="O30" s="13"/>
      <c r="P30" s="13"/>
      <c r="Q30" s="13"/>
    </row>
    <row r="31" spans="1:17" ht="12.75" hidden="1" customHeight="1" outlineLevel="2" x14ac:dyDescent="0.2">
      <c r="A31" s="43"/>
      <c r="B31" s="44"/>
      <c r="C31" s="45">
        <v>110</v>
      </c>
      <c r="D31" s="46" t="s">
        <v>59</v>
      </c>
      <c r="E31" s="47" t="s">
        <v>60</v>
      </c>
      <c r="F31" s="48">
        <v>0</v>
      </c>
      <c r="G31" s="48">
        <v>3688.2747719999998</v>
      </c>
      <c r="H31" s="48">
        <v>0</v>
      </c>
      <c r="I31" s="48">
        <v>3922.1000000000004</v>
      </c>
      <c r="J31" s="48">
        <v>0</v>
      </c>
      <c r="K31" s="49">
        <v>0</v>
      </c>
      <c r="L31" s="49">
        <v>3922.1</v>
      </c>
      <c r="M31" s="48">
        <v>3922.1</v>
      </c>
      <c r="N31" s="49">
        <v>3688.2747719999998</v>
      </c>
      <c r="O31" s="13"/>
      <c r="P31" s="13"/>
      <c r="Q31" s="13"/>
    </row>
    <row r="32" spans="1:17" ht="12.75" hidden="1" customHeight="1" outlineLevel="2" x14ac:dyDescent="0.2">
      <c r="A32" s="43"/>
      <c r="B32" s="44"/>
      <c r="C32" s="45">
        <v>230</v>
      </c>
      <c r="D32" s="46" t="s">
        <v>61</v>
      </c>
      <c r="E32" s="47" t="s">
        <v>62</v>
      </c>
      <c r="F32" s="48">
        <v>0</v>
      </c>
      <c r="G32" s="48">
        <v>5183.66</v>
      </c>
      <c r="H32" s="48">
        <v>0</v>
      </c>
      <c r="I32" s="48">
        <v>177.21</v>
      </c>
      <c r="J32" s="48">
        <v>0</v>
      </c>
      <c r="K32" s="49">
        <v>0</v>
      </c>
      <c r="L32" s="49">
        <v>177.21</v>
      </c>
      <c r="M32" s="48">
        <v>177.21</v>
      </c>
      <c r="N32" s="49">
        <v>5183.66</v>
      </c>
      <c r="O32" s="13"/>
      <c r="P32" s="13"/>
      <c r="Q32" s="13"/>
    </row>
    <row r="33" spans="1:17" ht="12.75" hidden="1" customHeight="1" outlineLevel="2" x14ac:dyDescent="0.2">
      <c r="A33" s="43"/>
      <c r="B33" s="44"/>
      <c r="C33" s="45">
        <v>184</v>
      </c>
      <c r="D33" s="46" t="s">
        <v>63</v>
      </c>
      <c r="E33" s="47" t="s">
        <v>64</v>
      </c>
      <c r="F33" s="48">
        <v>0</v>
      </c>
      <c r="G33" s="48">
        <v>0</v>
      </c>
      <c r="H33" s="48">
        <v>0</v>
      </c>
      <c r="I33" s="48">
        <v>3450</v>
      </c>
      <c r="J33" s="48">
        <v>0</v>
      </c>
      <c r="K33" s="49">
        <v>0</v>
      </c>
      <c r="L33" s="49">
        <v>3450</v>
      </c>
      <c r="M33" s="48">
        <v>3450</v>
      </c>
      <c r="N33" s="49">
        <v>0</v>
      </c>
      <c r="O33" s="13"/>
      <c r="P33" s="13"/>
      <c r="Q33" s="13"/>
    </row>
    <row r="34" spans="1:17" ht="12.75" hidden="1" customHeight="1" outlineLevel="2" x14ac:dyDescent="0.2">
      <c r="A34" s="43"/>
      <c r="B34" s="44"/>
      <c r="C34" s="45">
        <v>191</v>
      </c>
      <c r="D34" s="46" t="s">
        <v>65</v>
      </c>
      <c r="E34" s="47" t="s">
        <v>66</v>
      </c>
      <c r="F34" s="48">
        <v>0</v>
      </c>
      <c r="G34" s="48">
        <v>27442.449240000002</v>
      </c>
      <c r="H34" s="48">
        <v>0</v>
      </c>
      <c r="I34" s="48">
        <v>5505.2800000000007</v>
      </c>
      <c r="J34" s="48">
        <v>0</v>
      </c>
      <c r="K34" s="49">
        <v>0</v>
      </c>
      <c r="L34" s="49">
        <v>5505.2800000000007</v>
      </c>
      <c r="M34" s="48">
        <v>5505.2800000000007</v>
      </c>
      <c r="N34" s="49">
        <v>27442.449240000002</v>
      </c>
      <c r="O34" s="13"/>
      <c r="P34" s="13"/>
      <c r="Q34" s="13"/>
    </row>
    <row r="35" spans="1:17" ht="12.75" hidden="1" customHeight="1" outlineLevel="2" x14ac:dyDescent="0.2">
      <c r="A35" s="43"/>
      <c r="B35" s="44"/>
      <c r="C35" s="45">
        <v>344</v>
      </c>
      <c r="D35" s="46" t="s">
        <v>45</v>
      </c>
      <c r="E35" s="47" t="s">
        <v>67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9">
        <v>16000</v>
      </c>
      <c r="L35" s="49">
        <v>0</v>
      </c>
      <c r="M35" s="48">
        <v>16000</v>
      </c>
      <c r="N35" s="49">
        <v>0</v>
      </c>
      <c r="O35" s="13"/>
      <c r="P35" s="13"/>
      <c r="Q35" s="13"/>
    </row>
    <row r="36" spans="1:17" ht="12.75" hidden="1" customHeight="1" outlineLevel="2" x14ac:dyDescent="0.2">
      <c r="A36" s="43"/>
      <c r="B36" s="44"/>
      <c r="C36" s="45">
        <v>208</v>
      </c>
      <c r="D36" s="46" t="s">
        <v>68</v>
      </c>
      <c r="E36" s="47" t="s">
        <v>69</v>
      </c>
      <c r="F36" s="48">
        <v>0</v>
      </c>
      <c r="G36" s="48">
        <v>9288</v>
      </c>
      <c r="H36" s="48">
        <v>0</v>
      </c>
      <c r="I36" s="48">
        <v>0</v>
      </c>
      <c r="J36" s="48">
        <v>0</v>
      </c>
      <c r="K36" s="49">
        <v>0</v>
      </c>
      <c r="L36" s="49">
        <v>0</v>
      </c>
      <c r="M36" s="48">
        <v>0</v>
      </c>
      <c r="N36" s="49">
        <v>9288</v>
      </c>
      <c r="O36" s="13"/>
      <c r="P36" s="13"/>
      <c r="Q36" s="13"/>
    </row>
    <row r="37" spans="1:17" ht="12.75" hidden="1" customHeight="1" outlineLevel="2" x14ac:dyDescent="0.2">
      <c r="A37" s="43"/>
      <c r="B37" s="44"/>
      <c r="C37" s="45">
        <v>195</v>
      </c>
      <c r="D37" s="46" t="s">
        <v>70</v>
      </c>
      <c r="E37" s="47" t="s">
        <v>71</v>
      </c>
      <c r="F37" s="48">
        <v>5117.72</v>
      </c>
      <c r="G37" s="48">
        <v>0</v>
      </c>
      <c r="H37" s="48">
        <v>0</v>
      </c>
      <c r="I37" s="48">
        <v>956.61</v>
      </c>
      <c r="J37" s="48">
        <v>0</v>
      </c>
      <c r="K37" s="49">
        <v>0</v>
      </c>
      <c r="L37" s="49">
        <v>956.61</v>
      </c>
      <c r="M37" s="48">
        <v>956.61</v>
      </c>
      <c r="N37" s="49">
        <v>5117.72</v>
      </c>
      <c r="O37" s="13"/>
      <c r="P37" s="13"/>
      <c r="Q37" s="13"/>
    </row>
    <row r="38" spans="1:17" ht="12.75" hidden="1" customHeight="1" outlineLevel="2" x14ac:dyDescent="0.2">
      <c r="A38" s="43"/>
      <c r="B38" s="44"/>
      <c r="C38" s="45">
        <v>197</v>
      </c>
      <c r="D38" s="46" t="s">
        <v>72</v>
      </c>
      <c r="E38" s="47" t="s">
        <v>73</v>
      </c>
      <c r="F38" s="48">
        <v>0</v>
      </c>
      <c r="G38" s="48">
        <v>3762.5</v>
      </c>
      <c r="H38" s="48">
        <v>0</v>
      </c>
      <c r="I38" s="48">
        <v>458.35</v>
      </c>
      <c r="J38" s="48">
        <v>0</v>
      </c>
      <c r="K38" s="49">
        <v>0</v>
      </c>
      <c r="L38" s="49">
        <v>458.35</v>
      </c>
      <c r="M38" s="48">
        <v>458.35</v>
      </c>
      <c r="N38" s="49">
        <v>3762.5</v>
      </c>
      <c r="O38" s="13"/>
      <c r="P38" s="13"/>
      <c r="Q38" s="13"/>
    </row>
    <row r="39" spans="1:17" ht="12.75" hidden="1" customHeight="1" outlineLevel="2" x14ac:dyDescent="0.2">
      <c r="A39" s="43"/>
      <c r="B39" s="44"/>
      <c r="C39" s="45">
        <v>121</v>
      </c>
      <c r="D39" s="46" t="s">
        <v>74</v>
      </c>
      <c r="E39" s="47" t="s">
        <v>75</v>
      </c>
      <c r="F39" s="48">
        <v>0</v>
      </c>
      <c r="G39" s="48">
        <v>0</v>
      </c>
      <c r="H39" s="48">
        <v>0</v>
      </c>
      <c r="I39" s="48">
        <v>6561.1024999999991</v>
      </c>
      <c r="J39" s="48">
        <v>0</v>
      </c>
      <c r="K39" s="49">
        <v>0</v>
      </c>
      <c r="L39" s="49">
        <v>6561.1024999999991</v>
      </c>
      <c r="M39" s="48">
        <v>6561.1024999999991</v>
      </c>
      <c r="N39" s="49">
        <v>0</v>
      </c>
      <c r="O39" s="13"/>
      <c r="P39" s="13"/>
      <c r="Q39" s="13"/>
    </row>
    <row r="40" spans="1:17" ht="12.75" hidden="1" customHeight="1" outlineLevel="2" x14ac:dyDescent="0.2">
      <c r="A40" s="43"/>
      <c r="B40" s="44"/>
      <c r="C40" s="45">
        <v>106</v>
      </c>
      <c r="D40" s="46" t="s">
        <v>76</v>
      </c>
      <c r="E40" s="47" t="s">
        <v>77</v>
      </c>
      <c r="F40" s="48">
        <v>0</v>
      </c>
      <c r="G40" s="48">
        <v>0</v>
      </c>
      <c r="H40" s="48">
        <v>0</v>
      </c>
      <c r="I40" s="48">
        <v>0</v>
      </c>
      <c r="J40" s="48">
        <v>22071.919999999998</v>
      </c>
      <c r="K40" s="49">
        <v>0</v>
      </c>
      <c r="L40" s="49">
        <v>22071.919999999998</v>
      </c>
      <c r="M40" s="48">
        <v>22071.919999999998</v>
      </c>
      <c r="N40" s="49">
        <v>0</v>
      </c>
      <c r="O40" s="13"/>
      <c r="P40" s="13"/>
      <c r="Q40" s="13"/>
    </row>
    <row r="41" spans="1:17" ht="12.75" hidden="1" customHeight="1" outlineLevel="2" x14ac:dyDescent="0.2">
      <c r="A41" s="43"/>
      <c r="B41" s="44"/>
      <c r="C41" s="45">
        <v>333</v>
      </c>
      <c r="D41" s="46" t="s">
        <v>78</v>
      </c>
      <c r="E41" s="47" t="s">
        <v>79</v>
      </c>
      <c r="F41" s="48">
        <v>0</v>
      </c>
      <c r="G41" s="48">
        <v>0</v>
      </c>
      <c r="H41" s="48">
        <v>0</v>
      </c>
      <c r="I41" s="48">
        <v>1264.1100000000001</v>
      </c>
      <c r="J41" s="48">
        <v>0</v>
      </c>
      <c r="K41" s="49">
        <v>0</v>
      </c>
      <c r="L41" s="49">
        <v>1264.1100000000001</v>
      </c>
      <c r="M41" s="48">
        <v>1264.1100000000001</v>
      </c>
      <c r="N41" s="49">
        <v>0</v>
      </c>
      <c r="O41" s="13"/>
      <c r="P41" s="13"/>
      <c r="Q41" s="13"/>
    </row>
    <row r="42" spans="1:17" ht="12.75" hidden="1" customHeight="1" outlineLevel="2" x14ac:dyDescent="0.2">
      <c r="A42" s="43"/>
      <c r="B42" s="44"/>
      <c r="C42" s="45">
        <v>298</v>
      </c>
      <c r="D42" s="46" t="s">
        <v>80</v>
      </c>
      <c r="E42" s="47" t="s">
        <v>81</v>
      </c>
      <c r="F42" s="48">
        <v>0</v>
      </c>
      <c r="G42" s="48">
        <v>0</v>
      </c>
      <c r="H42" s="48">
        <v>0</v>
      </c>
      <c r="I42" s="48">
        <v>8754.4800000000014</v>
      </c>
      <c r="J42" s="48">
        <v>0</v>
      </c>
      <c r="K42" s="49">
        <v>3235.7608</v>
      </c>
      <c r="L42" s="49">
        <v>8754.4800000000014</v>
      </c>
      <c r="M42" s="48">
        <v>11990.240800000001</v>
      </c>
      <c r="N42" s="49">
        <v>0</v>
      </c>
      <c r="O42" s="13"/>
      <c r="P42" s="13"/>
      <c r="Q42" s="13"/>
    </row>
    <row r="43" spans="1:17" ht="12.75" hidden="1" customHeight="1" outlineLevel="2" x14ac:dyDescent="0.2">
      <c r="A43" s="43"/>
      <c r="B43" s="44"/>
      <c r="C43" s="45">
        <v>192</v>
      </c>
      <c r="D43" s="46" t="s">
        <v>82</v>
      </c>
      <c r="E43" s="47" t="s">
        <v>83</v>
      </c>
      <c r="F43" s="48">
        <v>58304.05</v>
      </c>
      <c r="G43" s="48">
        <v>7.8173700000000004</v>
      </c>
      <c r="H43" s="48">
        <v>0</v>
      </c>
      <c r="I43" s="48">
        <v>14632.434999999999</v>
      </c>
      <c r="J43" s="48">
        <v>0</v>
      </c>
      <c r="K43" s="49">
        <v>0</v>
      </c>
      <c r="L43" s="49">
        <v>14632.434999999999</v>
      </c>
      <c r="M43" s="48">
        <v>14632.434999999999</v>
      </c>
      <c r="N43" s="49">
        <v>58311.86737</v>
      </c>
      <c r="O43" s="13"/>
      <c r="P43" s="13"/>
      <c r="Q43" s="13"/>
    </row>
    <row r="44" spans="1:17" ht="12.75" hidden="1" customHeight="1" outlineLevel="2" x14ac:dyDescent="0.2">
      <c r="A44" s="43"/>
      <c r="B44" s="44"/>
      <c r="C44" s="45">
        <v>196</v>
      </c>
      <c r="D44" s="46" t="s">
        <v>84</v>
      </c>
      <c r="E44" s="47" t="s">
        <v>85</v>
      </c>
      <c r="F44" s="48">
        <v>7912.72</v>
      </c>
      <c r="G44" s="48">
        <v>0</v>
      </c>
      <c r="H44" s="48">
        <v>0</v>
      </c>
      <c r="I44" s="48">
        <v>1486.5</v>
      </c>
      <c r="J44" s="48">
        <v>0</v>
      </c>
      <c r="K44" s="49">
        <v>0</v>
      </c>
      <c r="L44" s="49">
        <v>1486.5</v>
      </c>
      <c r="M44" s="48">
        <v>1486.5</v>
      </c>
      <c r="N44" s="49">
        <v>7912.72</v>
      </c>
      <c r="O44" s="13"/>
      <c r="P44" s="13"/>
      <c r="Q44" s="13"/>
    </row>
    <row r="45" spans="1:17" ht="12.75" hidden="1" customHeight="1" outlineLevel="2" x14ac:dyDescent="0.2">
      <c r="A45" s="43"/>
      <c r="B45" s="44"/>
      <c r="C45" s="45">
        <v>185</v>
      </c>
      <c r="D45" s="46" t="s">
        <v>86</v>
      </c>
      <c r="E45" s="47" t="s">
        <v>87</v>
      </c>
      <c r="F45" s="48">
        <v>0</v>
      </c>
      <c r="G45" s="48">
        <v>0</v>
      </c>
      <c r="H45" s="48">
        <v>0</v>
      </c>
      <c r="I45" s="48">
        <v>3750</v>
      </c>
      <c r="J45" s="48">
        <v>0</v>
      </c>
      <c r="K45" s="49">
        <v>0</v>
      </c>
      <c r="L45" s="49">
        <v>3750</v>
      </c>
      <c r="M45" s="48">
        <v>3750</v>
      </c>
      <c r="N45" s="49">
        <v>0</v>
      </c>
      <c r="O45" s="13"/>
      <c r="P45" s="13"/>
      <c r="Q45" s="13"/>
    </row>
    <row r="46" spans="1:17" ht="12.75" hidden="1" customHeight="1" outlineLevel="2" x14ac:dyDescent="0.2">
      <c r="A46" s="43"/>
      <c r="B46" s="44"/>
      <c r="C46" s="45">
        <v>206</v>
      </c>
      <c r="D46" s="46" t="s">
        <v>88</v>
      </c>
      <c r="E46" s="47" t="s">
        <v>89</v>
      </c>
      <c r="F46" s="48">
        <v>0</v>
      </c>
      <c r="G46" s="48">
        <v>501.17309999999998</v>
      </c>
      <c r="H46" s="48">
        <v>0</v>
      </c>
      <c r="I46" s="48">
        <v>392</v>
      </c>
      <c r="J46" s="48">
        <v>0</v>
      </c>
      <c r="K46" s="49">
        <v>0</v>
      </c>
      <c r="L46" s="49">
        <v>392</v>
      </c>
      <c r="M46" s="48">
        <v>392</v>
      </c>
      <c r="N46" s="49">
        <v>501.17309999999998</v>
      </c>
      <c r="O46" s="13"/>
      <c r="P46" s="13"/>
      <c r="Q46" s="13"/>
    </row>
    <row r="47" spans="1:17" ht="12.75" hidden="1" customHeight="1" outlineLevel="2" x14ac:dyDescent="0.2">
      <c r="A47" s="43"/>
      <c r="B47" s="44"/>
      <c r="C47" s="45">
        <v>188</v>
      </c>
      <c r="D47" s="46" t="s">
        <v>90</v>
      </c>
      <c r="E47" s="47" t="s">
        <v>91</v>
      </c>
      <c r="F47" s="48">
        <v>0</v>
      </c>
      <c r="G47" s="48">
        <v>0</v>
      </c>
      <c r="H47" s="48">
        <v>0</v>
      </c>
      <c r="I47" s="48">
        <v>19500</v>
      </c>
      <c r="J47" s="48">
        <v>0</v>
      </c>
      <c r="K47" s="49">
        <v>0</v>
      </c>
      <c r="L47" s="49">
        <v>19500</v>
      </c>
      <c r="M47" s="48">
        <v>19500</v>
      </c>
      <c r="N47" s="49">
        <v>0</v>
      </c>
      <c r="O47" s="13"/>
      <c r="P47" s="13"/>
      <c r="Q47" s="13"/>
    </row>
    <row r="48" spans="1:17" ht="12.75" hidden="1" customHeight="1" outlineLevel="2" x14ac:dyDescent="0.2">
      <c r="A48" s="43"/>
      <c r="B48" s="44"/>
      <c r="C48" s="45">
        <v>207</v>
      </c>
      <c r="D48" s="46" t="s">
        <v>92</v>
      </c>
      <c r="E48" s="47" t="s">
        <v>93</v>
      </c>
      <c r="F48" s="48">
        <v>0</v>
      </c>
      <c r="G48" s="48">
        <v>1936.14</v>
      </c>
      <c r="H48" s="48">
        <v>0</v>
      </c>
      <c r="I48" s="48">
        <v>0</v>
      </c>
      <c r="J48" s="48">
        <v>0</v>
      </c>
      <c r="K48" s="49">
        <v>0</v>
      </c>
      <c r="L48" s="49">
        <v>0</v>
      </c>
      <c r="M48" s="48">
        <v>0</v>
      </c>
      <c r="N48" s="49">
        <v>1936.14</v>
      </c>
      <c r="O48" s="13"/>
      <c r="P48" s="13"/>
      <c r="Q48" s="13"/>
    </row>
    <row r="49" spans="1:17" ht="12.75" hidden="1" customHeight="1" outlineLevel="2" x14ac:dyDescent="0.2">
      <c r="A49" s="43"/>
      <c r="B49" s="44"/>
      <c r="C49" s="45">
        <v>186</v>
      </c>
      <c r="D49" s="46" t="s">
        <v>86</v>
      </c>
      <c r="E49" s="47" t="s">
        <v>87</v>
      </c>
      <c r="F49" s="48">
        <v>0</v>
      </c>
      <c r="G49" s="48">
        <v>0</v>
      </c>
      <c r="H49" s="48">
        <v>0</v>
      </c>
      <c r="I49" s="48">
        <v>3750</v>
      </c>
      <c r="J49" s="48">
        <v>0</v>
      </c>
      <c r="K49" s="49">
        <v>0</v>
      </c>
      <c r="L49" s="49">
        <v>3750</v>
      </c>
      <c r="M49" s="48">
        <v>3750</v>
      </c>
      <c r="N49" s="49">
        <v>0</v>
      </c>
      <c r="O49" s="13"/>
      <c r="P49" s="13"/>
      <c r="Q49" s="13"/>
    </row>
    <row r="50" spans="1:17" ht="12.75" hidden="1" customHeight="1" outlineLevel="2" x14ac:dyDescent="0.2">
      <c r="A50" s="43"/>
      <c r="B50" s="44"/>
      <c r="C50" s="45">
        <v>210</v>
      </c>
      <c r="D50" s="46" t="s">
        <v>94</v>
      </c>
      <c r="E50" s="47" t="s">
        <v>95</v>
      </c>
      <c r="F50" s="48">
        <v>0</v>
      </c>
      <c r="G50" s="48">
        <v>22008.639999999999</v>
      </c>
      <c r="H50" s="48">
        <v>0</v>
      </c>
      <c r="I50" s="48">
        <v>1463.92</v>
      </c>
      <c r="J50" s="48">
        <v>0</v>
      </c>
      <c r="K50" s="49">
        <v>0</v>
      </c>
      <c r="L50" s="49">
        <v>1463.92</v>
      </c>
      <c r="M50" s="48">
        <v>1463.92</v>
      </c>
      <c r="N50" s="49">
        <v>22008.639999999999</v>
      </c>
      <c r="O50" s="13"/>
      <c r="P50" s="13"/>
      <c r="Q50" s="13"/>
    </row>
    <row r="51" spans="1:17" ht="12.75" hidden="1" customHeight="1" outlineLevel="2" x14ac:dyDescent="0.2">
      <c r="A51" s="43"/>
      <c r="B51" s="44"/>
      <c r="C51" s="45">
        <v>119</v>
      </c>
      <c r="D51" s="46" t="s">
        <v>96</v>
      </c>
      <c r="E51" s="47" t="s">
        <v>97</v>
      </c>
      <c r="F51" s="48">
        <v>0</v>
      </c>
      <c r="G51" s="48">
        <v>0</v>
      </c>
      <c r="H51" s="48">
        <v>0</v>
      </c>
      <c r="I51" s="48">
        <v>1580.2049999999999</v>
      </c>
      <c r="J51" s="48">
        <v>0</v>
      </c>
      <c r="K51" s="49">
        <v>0</v>
      </c>
      <c r="L51" s="49">
        <v>1580.2049999999999</v>
      </c>
      <c r="M51" s="48">
        <v>1580.2049999999999</v>
      </c>
      <c r="N51" s="49">
        <v>0</v>
      </c>
      <c r="O51" s="13"/>
      <c r="P51" s="13"/>
      <c r="Q51" s="13"/>
    </row>
    <row r="52" spans="1:17" ht="12.75" hidden="1" customHeight="1" outlineLevel="2" x14ac:dyDescent="0.2">
      <c r="A52" s="43"/>
      <c r="B52" s="44"/>
      <c r="C52" s="45">
        <v>108</v>
      </c>
      <c r="D52" s="46" t="s">
        <v>98</v>
      </c>
      <c r="E52" s="47" t="s">
        <v>99</v>
      </c>
      <c r="F52" s="48">
        <v>0</v>
      </c>
      <c r="G52" s="48">
        <v>12.930000000000001</v>
      </c>
      <c r="H52" s="48">
        <v>0</v>
      </c>
      <c r="I52" s="48">
        <v>149.51999999999998</v>
      </c>
      <c r="J52" s="48">
        <v>0</v>
      </c>
      <c r="K52" s="49">
        <v>0</v>
      </c>
      <c r="L52" s="49">
        <v>149.51999999999998</v>
      </c>
      <c r="M52" s="48">
        <v>149.51999999999998</v>
      </c>
      <c r="N52" s="49">
        <v>12.930000000000001</v>
      </c>
      <c r="O52" s="13"/>
      <c r="P52" s="13"/>
      <c r="Q52" s="13"/>
    </row>
    <row r="53" spans="1:17" ht="12.75" hidden="1" customHeight="1" outlineLevel="2" x14ac:dyDescent="0.2">
      <c r="A53" s="43"/>
      <c r="B53" s="44"/>
      <c r="C53" s="45">
        <v>194</v>
      </c>
      <c r="D53" s="46" t="s">
        <v>100</v>
      </c>
      <c r="E53" s="47" t="s">
        <v>101</v>
      </c>
      <c r="F53" s="48">
        <v>3406.68</v>
      </c>
      <c r="G53" s="48">
        <v>0</v>
      </c>
      <c r="H53" s="48">
        <v>0</v>
      </c>
      <c r="I53" s="48">
        <v>743.25</v>
      </c>
      <c r="J53" s="48">
        <v>0</v>
      </c>
      <c r="K53" s="49">
        <v>0</v>
      </c>
      <c r="L53" s="49">
        <v>743.25</v>
      </c>
      <c r="M53" s="48">
        <v>743.25</v>
      </c>
      <c r="N53" s="49">
        <v>3406.68</v>
      </c>
      <c r="O53" s="13"/>
      <c r="P53" s="13"/>
      <c r="Q53" s="13"/>
    </row>
    <row r="54" spans="1:17" ht="12.75" hidden="1" customHeight="1" outlineLevel="2" x14ac:dyDescent="0.2">
      <c r="A54" s="43"/>
      <c r="B54" s="44"/>
      <c r="C54" s="45">
        <v>133</v>
      </c>
      <c r="D54" s="46" t="s">
        <v>102</v>
      </c>
      <c r="E54" s="47" t="s">
        <v>103</v>
      </c>
      <c r="F54" s="48">
        <v>0</v>
      </c>
      <c r="G54" s="48">
        <v>0</v>
      </c>
      <c r="H54" s="48">
        <v>0</v>
      </c>
      <c r="I54" s="48">
        <v>731.96</v>
      </c>
      <c r="J54" s="48">
        <v>0</v>
      </c>
      <c r="K54" s="49">
        <v>0</v>
      </c>
      <c r="L54" s="49">
        <v>731.96</v>
      </c>
      <c r="M54" s="48">
        <v>731.96</v>
      </c>
      <c r="N54" s="49">
        <v>0</v>
      </c>
      <c r="O54" s="13"/>
      <c r="P54" s="13"/>
      <c r="Q54" s="13"/>
    </row>
    <row r="55" spans="1:17" ht="12.75" hidden="1" customHeight="1" outlineLevel="2" x14ac:dyDescent="0.2">
      <c r="A55" s="43"/>
      <c r="B55" s="44"/>
      <c r="C55" s="45">
        <v>93</v>
      </c>
      <c r="D55" s="46" t="s">
        <v>104</v>
      </c>
      <c r="E55" s="47" t="s">
        <v>105</v>
      </c>
      <c r="F55" s="48">
        <v>0</v>
      </c>
      <c r="G55" s="48">
        <v>0</v>
      </c>
      <c r="H55" s="48">
        <v>0</v>
      </c>
      <c r="I55" s="48">
        <v>133406.47845</v>
      </c>
      <c r="J55" s="48">
        <v>0</v>
      </c>
      <c r="K55" s="49">
        <v>0</v>
      </c>
      <c r="L55" s="49">
        <v>133406.47845</v>
      </c>
      <c r="M55" s="48">
        <v>133406.47845</v>
      </c>
      <c r="N55" s="49">
        <v>0</v>
      </c>
      <c r="O55" s="13"/>
      <c r="P55" s="13"/>
      <c r="Q55" s="13"/>
    </row>
    <row r="56" spans="1:17" ht="12.75" hidden="1" customHeight="1" outlineLevel="2" x14ac:dyDescent="0.2">
      <c r="A56" s="43"/>
      <c r="B56" s="44"/>
      <c r="C56" s="45">
        <v>128</v>
      </c>
      <c r="D56" s="46" t="s">
        <v>106</v>
      </c>
      <c r="E56" s="47" t="s">
        <v>107</v>
      </c>
      <c r="F56" s="48">
        <v>0</v>
      </c>
      <c r="G56" s="48">
        <v>0</v>
      </c>
      <c r="H56" s="48">
        <v>0</v>
      </c>
      <c r="I56" s="48">
        <v>632.05500000000006</v>
      </c>
      <c r="J56" s="48">
        <v>0</v>
      </c>
      <c r="K56" s="49">
        <v>0</v>
      </c>
      <c r="L56" s="49">
        <v>632.05500000000006</v>
      </c>
      <c r="M56" s="48">
        <v>632.05500000000006</v>
      </c>
      <c r="N56" s="49">
        <v>0</v>
      </c>
      <c r="O56" s="13"/>
      <c r="P56" s="13"/>
      <c r="Q56" s="13"/>
    </row>
    <row r="57" spans="1:17" ht="12.75" hidden="1" customHeight="1" outlineLevel="2" x14ac:dyDescent="0.2">
      <c r="A57" s="43"/>
      <c r="B57" s="44"/>
      <c r="C57" s="45">
        <v>117</v>
      </c>
      <c r="D57" s="46" t="s">
        <v>108</v>
      </c>
      <c r="E57" s="47" t="s">
        <v>109</v>
      </c>
      <c r="F57" s="48">
        <v>0</v>
      </c>
      <c r="G57" s="48">
        <v>0</v>
      </c>
      <c r="H57" s="48">
        <v>0</v>
      </c>
      <c r="I57" s="48">
        <v>1670.0450000000001</v>
      </c>
      <c r="J57" s="48">
        <v>0</v>
      </c>
      <c r="K57" s="49">
        <v>0</v>
      </c>
      <c r="L57" s="49">
        <v>1670.0450000000001</v>
      </c>
      <c r="M57" s="48">
        <v>1670.0450000000001</v>
      </c>
      <c r="N57" s="49">
        <v>0</v>
      </c>
      <c r="O57" s="13"/>
      <c r="P57" s="13"/>
      <c r="Q57" s="13"/>
    </row>
    <row r="58" spans="1:17" ht="12.75" hidden="1" customHeight="1" outlineLevel="2" x14ac:dyDescent="0.2">
      <c r="A58" s="43"/>
      <c r="B58" s="44"/>
      <c r="C58" s="45">
        <v>295</v>
      </c>
      <c r="D58" s="46" t="s">
        <v>110</v>
      </c>
      <c r="E58" s="47" t="s">
        <v>111</v>
      </c>
      <c r="F58" s="48">
        <v>0</v>
      </c>
      <c r="G58" s="48">
        <v>0</v>
      </c>
      <c r="H58" s="48">
        <v>0</v>
      </c>
      <c r="I58" s="48">
        <v>10000</v>
      </c>
      <c r="J58" s="48">
        <v>0</v>
      </c>
      <c r="K58" s="49">
        <v>0</v>
      </c>
      <c r="L58" s="49">
        <v>10000</v>
      </c>
      <c r="M58" s="48">
        <v>10000</v>
      </c>
      <c r="N58" s="49">
        <v>0</v>
      </c>
      <c r="O58" s="13"/>
      <c r="P58" s="13"/>
      <c r="Q58" s="13"/>
    </row>
    <row r="59" spans="1:17" ht="12.75" hidden="1" customHeight="1" outlineLevel="2" x14ac:dyDescent="0.2">
      <c r="A59" s="43"/>
      <c r="B59" s="44"/>
      <c r="C59" s="45">
        <v>122</v>
      </c>
      <c r="D59" s="46" t="s">
        <v>112</v>
      </c>
      <c r="E59" s="47" t="s">
        <v>113</v>
      </c>
      <c r="F59" s="48">
        <v>0</v>
      </c>
      <c r="G59" s="48">
        <v>0</v>
      </c>
      <c r="H59" s="48">
        <v>0</v>
      </c>
      <c r="I59" s="48">
        <v>743.25</v>
      </c>
      <c r="J59" s="48">
        <v>0</v>
      </c>
      <c r="K59" s="49">
        <v>0</v>
      </c>
      <c r="L59" s="49">
        <v>743.25</v>
      </c>
      <c r="M59" s="48">
        <v>743.25</v>
      </c>
      <c r="N59" s="49">
        <v>0</v>
      </c>
      <c r="O59" s="13"/>
      <c r="P59" s="13"/>
      <c r="Q59" s="13"/>
    </row>
    <row r="60" spans="1:17" ht="12.75" hidden="1" customHeight="1" outlineLevel="2" x14ac:dyDescent="0.2">
      <c r="A60" s="43"/>
      <c r="B60" s="44"/>
      <c r="C60" s="45">
        <v>190</v>
      </c>
      <c r="D60" s="46" t="s">
        <v>114</v>
      </c>
      <c r="E60" s="47" t="s">
        <v>115</v>
      </c>
      <c r="F60" s="48">
        <v>0</v>
      </c>
      <c r="G60" s="48">
        <v>27888.133860000002</v>
      </c>
      <c r="H60" s="48">
        <v>0</v>
      </c>
      <c r="I60" s="48">
        <v>8257.92</v>
      </c>
      <c r="J60" s="48">
        <v>0</v>
      </c>
      <c r="K60" s="49">
        <v>0</v>
      </c>
      <c r="L60" s="49">
        <v>8257.9200000000019</v>
      </c>
      <c r="M60" s="48">
        <v>8257.9200000000019</v>
      </c>
      <c r="N60" s="49">
        <v>27888.133860000002</v>
      </c>
      <c r="O60" s="13"/>
      <c r="P60" s="13"/>
      <c r="Q60" s="13"/>
    </row>
    <row r="61" spans="1:17" ht="12.75" hidden="1" customHeight="1" outlineLevel="2" x14ac:dyDescent="0.2">
      <c r="A61" s="43"/>
      <c r="B61" s="44"/>
      <c r="C61" s="45">
        <v>189</v>
      </c>
      <c r="D61" s="46" t="s">
        <v>63</v>
      </c>
      <c r="E61" s="47" t="s">
        <v>64</v>
      </c>
      <c r="F61" s="48">
        <v>0</v>
      </c>
      <c r="G61" s="48">
        <v>0</v>
      </c>
      <c r="H61" s="48">
        <v>0</v>
      </c>
      <c r="I61" s="48">
        <v>3450</v>
      </c>
      <c r="J61" s="48">
        <v>0</v>
      </c>
      <c r="K61" s="49">
        <v>0</v>
      </c>
      <c r="L61" s="49">
        <v>3450</v>
      </c>
      <c r="M61" s="48">
        <v>3450</v>
      </c>
      <c r="N61" s="49">
        <v>0</v>
      </c>
      <c r="O61" s="13"/>
      <c r="P61" s="13"/>
      <c r="Q61" s="13"/>
    </row>
    <row r="62" spans="1:17" ht="12.75" hidden="1" customHeight="1" outlineLevel="2" x14ac:dyDescent="0.2">
      <c r="A62" s="43"/>
      <c r="B62" s="44"/>
      <c r="C62" s="45">
        <v>313</v>
      </c>
      <c r="D62" s="46" t="s">
        <v>116</v>
      </c>
      <c r="E62" s="47" t="s">
        <v>117</v>
      </c>
      <c r="F62" s="48">
        <v>0</v>
      </c>
      <c r="G62" s="48">
        <v>771.6</v>
      </c>
      <c r="H62" s="48">
        <v>0</v>
      </c>
      <c r="I62" s="48">
        <v>0</v>
      </c>
      <c r="J62" s="48">
        <v>0</v>
      </c>
      <c r="K62" s="49">
        <v>23.36</v>
      </c>
      <c r="L62" s="49">
        <v>0</v>
      </c>
      <c r="M62" s="48">
        <v>23.36</v>
      </c>
      <c r="N62" s="49">
        <v>771.6</v>
      </c>
      <c r="O62" s="13"/>
      <c r="P62" s="13"/>
      <c r="Q62" s="13"/>
    </row>
    <row r="63" spans="1:17" ht="12.75" hidden="1" customHeight="1" outlineLevel="2" x14ac:dyDescent="0.2">
      <c r="A63" s="43"/>
      <c r="B63" s="44"/>
      <c r="C63" s="45">
        <v>115</v>
      </c>
      <c r="D63" s="46" t="s">
        <v>118</v>
      </c>
      <c r="E63" s="47" t="s">
        <v>119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9">
        <v>5000</v>
      </c>
      <c r="L63" s="49">
        <v>0</v>
      </c>
      <c r="M63" s="48">
        <v>5000</v>
      </c>
      <c r="N63" s="49">
        <v>0</v>
      </c>
      <c r="O63" s="13"/>
      <c r="P63" s="13"/>
      <c r="Q63" s="13"/>
    </row>
    <row r="64" spans="1:17" ht="12.75" hidden="1" customHeight="1" outlineLevel="2" x14ac:dyDescent="0.2">
      <c r="A64" s="43"/>
      <c r="B64" s="44"/>
      <c r="C64" s="45">
        <v>200</v>
      </c>
      <c r="D64" s="46" t="s">
        <v>120</v>
      </c>
      <c r="E64" s="47" t="s">
        <v>121</v>
      </c>
      <c r="F64" s="48">
        <v>0</v>
      </c>
      <c r="G64" s="48">
        <v>2833.68</v>
      </c>
      <c r="H64" s="48">
        <v>0</v>
      </c>
      <c r="I64" s="48">
        <v>1264.1100000000001</v>
      </c>
      <c r="J64" s="48">
        <v>0</v>
      </c>
      <c r="K64" s="49">
        <v>20.52</v>
      </c>
      <c r="L64" s="49">
        <v>1264.1099999999999</v>
      </c>
      <c r="M64" s="48">
        <v>1284.6299999999999</v>
      </c>
      <c r="N64" s="49">
        <v>2833.68</v>
      </c>
      <c r="O64" s="13"/>
      <c r="P64" s="13"/>
      <c r="Q64" s="13"/>
    </row>
    <row r="65" spans="1:17" ht="12.75" hidden="1" customHeight="1" outlineLevel="2" x14ac:dyDescent="0.2">
      <c r="A65" s="43"/>
      <c r="B65" s="44"/>
      <c r="C65" s="45">
        <v>99</v>
      </c>
      <c r="D65" s="46" t="s">
        <v>122</v>
      </c>
      <c r="E65" s="47" t="s">
        <v>123</v>
      </c>
      <c r="F65" s="48">
        <v>0</v>
      </c>
      <c r="G65" s="48">
        <v>0</v>
      </c>
      <c r="H65" s="48">
        <v>0</v>
      </c>
      <c r="I65" s="48">
        <v>2789.38</v>
      </c>
      <c r="J65" s="48">
        <v>0</v>
      </c>
      <c r="K65" s="49">
        <v>3661.0659999999998</v>
      </c>
      <c r="L65" s="49">
        <v>2789.38</v>
      </c>
      <c r="M65" s="48">
        <v>6450.4459999999999</v>
      </c>
      <c r="N65" s="49">
        <v>0</v>
      </c>
      <c r="O65" s="13"/>
      <c r="P65" s="13"/>
      <c r="Q65" s="13"/>
    </row>
    <row r="66" spans="1:17" ht="12.75" hidden="1" customHeight="1" outlineLevel="2" x14ac:dyDescent="0.2">
      <c r="A66" s="43"/>
      <c r="B66" s="44"/>
      <c r="C66" s="45">
        <v>231</v>
      </c>
      <c r="D66" s="46" t="s">
        <v>124</v>
      </c>
      <c r="E66" s="47" t="s">
        <v>125</v>
      </c>
      <c r="F66" s="48">
        <v>0</v>
      </c>
      <c r="G66" s="48">
        <v>436.03</v>
      </c>
      <c r="H66" s="48">
        <v>0</v>
      </c>
      <c r="I66" s="48">
        <v>126.46</v>
      </c>
      <c r="J66" s="48">
        <v>0</v>
      </c>
      <c r="K66" s="49">
        <v>0</v>
      </c>
      <c r="L66" s="49">
        <v>126.46</v>
      </c>
      <c r="M66" s="48">
        <v>126.46</v>
      </c>
      <c r="N66" s="49">
        <v>436.03</v>
      </c>
      <c r="O66" s="13"/>
      <c r="P66" s="13"/>
      <c r="Q66" s="13"/>
    </row>
    <row r="67" spans="1:17" ht="12.75" hidden="1" customHeight="1" outlineLevel="2" x14ac:dyDescent="0.2">
      <c r="A67" s="43"/>
      <c r="B67" s="44"/>
      <c r="C67" s="45">
        <v>216</v>
      </c>
      <c r="D67" s="46" t="s">
        <v>126</v>
      </c>
      <c r="E67" s="47" t="s">
        <v>127</v>
      </c>
      <c r="F67" s="48">
        <v>0</v>
      </c>
      <c r="G67" s="48">
        <v>67782.887794320006</v>
      </c>
      <c r="H67" s="48">
        <v>0</v>
      </c>
      <c r="I67" s="48">
        <v>37798.126019999996</v>
      </c>
      <c r="J67" s="48">
        <v>0</v>
      </c>
      <c r="K67" s="49">
        <v>0</v>
      </c>
      <c r="L67" s="49">
        <v>37798.126019999996</v>
      </c>
      <c r="M67" s="48">
        <v>37798.126019999996</v>
      </c>
      <c r="N67" s="49">
        <v>67782.887794320006</v>
      </c>
      <c r="O67" s="13"/>
      <c r="P67" s="13"/>
      <c r="Q67" s="13"/>
    </row>
    <row r="68" spans="1:17" ht="12.75" hidden="1" customHeight="1" outlineLevel="2" x14ac:dyDescent="0.2">
      <c r="A68" s="43"/>
      <c r="B68" s="44"/>
      <c r="C68" s="45">
        <v>107</v>
      </c>
      <c r="D68" s="46" t="s">
        <v>128</v>
      </c>
      <c r="E68" s="47" t="s">
        <v>129</v>
      </c>
      <c r="F68" s="48">
        <v>0</v>
      </c>
      <c r="G68" s="48">
        <v>158.06891880000001</v>
      </c>
      <c r="H68" s="48">
        <v>0</v>
      </c>
      <c r="I68" s="48">
        <v>1044.96</v>
      </c>
      <c r="J68" s="48">
        <v>0</v>
      </c>
      <c r="K68" s="49">
        <v>0</v>
      </c>
      <c r="L68" s="49">
        <v>1044.96</v>
      </c>
      <c r="M68" s="48">
        <v>1044.96</v>
      </c>
      <c r="N68" s="49">
        <v>158.06891880000001</v>
      </c>
      <c r="O68" s="13"/>
      <c r="P68" s="13"/>
      <c r="Q68" s="13"/>
    </row>
    <row r="69" spans="1:17" ht="12.75" hidden="1" customHeight="1" outlineLevel="2" x14ac:dyDescent="0.2">
      <c r="A69" s="43"/>
      <c r="B69" s="44"/>
      <c r="C69" s="45">
        <v>193</v>
      </c>
      <c r="D69" s="46" t="s">
        <v>130</v>
      </c>
      <c r="E69" s="47" t="s">
        <v>131</v>
      </c>
      <c r="F69" s="48">
        <v>75778.36</v>
      </c>
      <c r="G69" s="48">
        <v>7.8173700000000004</v>
      </c>
      <c r="H69" s="48">
        <v>0</v>
      </c>
      <c r="I69" s="48">
        <v>16819.474999999999</v>
      </c>
      <c r="J69" s="48">
        <v>0</v>
      </c>
      <c r="K69" s="49">
        <v>0</v>
      </c>
      <c r="L69" s="49">
        <v>16819.474999999999</v>
      </c>
      <c r="M69" s="48">
        <v>16819.474999999999</v>
      </c>
      <c r="N69" s="49">
        <v>75786.177370000005</v>
      </c>
      <c r="O69" s="13"/>
      <c r="P69" s="13"/>
      <c r="Q69" s="13"/>
    </row>
    <row r="70" spans="1:17" ht="12.75" hidden="1" customHeight="1" outlineLevel="2" x14ac:dyDescent="0.2">
      <c r="A70" s="43"/>
      <c r="B70" s="44"/>
      <c r="C70" s="45">
        <v>24</v>
      </c>
      <c r="D70" s="46" t="s">
        <v>132</v>
      </c>
      <c r="E70" s="47" t="s">
        <v>133</v>
      </c>
      <c r="F70" s="48">
        <v>0</v>
      </c>
      <c r="G70" s="48">
        <v>0</v>
      </c>
      <c r="H70" s="48">
        <v>0</v>
      </c>
      <c r="I70" s="48">
        <v>4261.4756902656018</v>
      </c>
      <c r="J70" s="48">
        <v>0</v>
      </c>
      <c r="K70" s="49">
        <v>0</v>
      </c>
      <c r="L70" s="49">
        <v>4261.4756902656018</v>
      </c>
      <c r="M70" s="48">
        <v>4261.4756902656018</v>
      </c>
      <c r="N70" s="49">
        <v>0</v>
      </c>
      <c r="O70" s="13"/>
      <c r="P70" s="13"/>
      <c r="Q70" s="13"/>
    </row>
    <row r="71" spans="1:17" ht="12.75" hidden="1" customHeight="1" outlineLevel="2" x14ac:dyDescent="0.2">
      <c r="A71" s="43"/>
      <c r="B71" s="44"/>
      <c r="C71" s="45">
        <v>97</v>
      </c>
      <c r="D71" s="46" t="s">
        <v>134</v>
      </c>
      <c r="E71" s="47" t="s">
        <v>135</v>
      </c>
      <c r="F71" s="48">
        <v>0</v>
      </c>
      <c r="G71" s="48">
        <v>0</v>
      </c>
      <c r="H71" s="48">
        <v>0</v>
      </c>
      <c r="I71" s="48">
        <v>0</v>
      </c>
      <c r="J71" s="48">
        <v>0</v>
      </c>
      <c r="K71" s="49">
        <v>22820</v>
      </c>
      <c r="L71" s="49">
        <v>0</v>
      </c>
      <c r="M71" s="48">
        <v>22820</v>
      </c>
      <c r="N71" s="49">
        <v>0</v>
      </c>
      <c r="O71" s="13"/>
      <c r="P71" s="13"/>
      <c r="Q71" s="13"/>
    </row>
    <row r="72" spans="1:17" ht="12.75" hidden="1" customHeight="1" outlineLevel="2" x14ac:dyDescent="0.2">
      <c r="A72" s="43"/>
      <c r="B72" s="44"/>
      <c r="C72" s="45">
        <v>226</v>
      </c>
      <c r="D72" s="46" t="s">
        <v>136</v>
      </c>
      <c r="E72" s="47" t="s">
        <v>137</v>
      </c>
      <c r="F72" s="48">
        <v>0</v>
      </c>
      <c r="G72" s="48">
        <v>64.541960000000003</v>
      </c>
      <c r="H72" s="48">
        <v>0</v>
      </c>
      <c r="I72" s="48">
        <v>176.98</v>
      </c>
      <c r="J72" s="48">
        <v>0</v>
      </c>
      <c r="K72" s="49">
        <v>6.84</v>
      </c>
      <c r="L72" s="49">
        <v>176.98</v>
      </c>
      <c r="M72" s="48">
        <v>183.82</v>
      </c>
      <c r="N72" s="49">
        <v>64.541960000000003</v>
      </c>
      <c r="O72" s="13"/>
      <c r="P72" s="13"/>
      <c r="Q72" s="13"/>
    </row>
    <row r="73" spans="1:17" ht="12.75" hidden="1" customHeight="1" outlineLevel="2" x14ac:dyDescent="0.2">
      <c r="A73" s="43"/>
      <c r="B73" s="44"/>
      <c r="C73" s="45">
        <v>228</v>
      </c>
      <c r="D73" s="46" t="s">
        <v>138</v>
      </c>
      <c r="E73" s="47" t="s">
        <v>139</v>
      </c>
      <c r="F73" s="48">
        <v>0</v>
      </c>
      <c r="G73" s="48">
        <v>5807.76</v>
      </c>
      <c r="H73" s="48">
        <v>0</v>
      </c>
      <c r="I73" s="48">
        <v>28814.1</v>
      </c>
      <c r="J73" s="48">
        <v>0</v>
      </c>
      <c r="K73" s="49">
        <v>0</v>
      </c>
      <c r="L73" s="49">
        <v>28814.099999999995</v>
      </c>
      <c r="M73" s="48">
        <v>28814.099999999995</v>
      </c>
      <c r="N73" s="49">
        <v>5807.76</v>
      </c>
      <c r="O73" s="13"/>
      <c r="P73" s="13"/>
      <c r="Q73" s="13"/>
    </row>
    <row r="74" spans="1:17" ht="12.75" hidden="1" customHeight="1" outlineLevel="2" x14ac:dyDescent="0.2">
      <c r="A74" s="43"/>
      <c r="B74" s="44"/>
      <c r="C74" s="45">
        <v>112</v>
      </c>
      <c r="D74" s="46" t="s">
        <v>140</v>
      </c>
      <c r="E74" s="47" t="s">
        <v>141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9">
        <v>338.4</v>
      </c>
      <c r="L74" s="49">
        <v>0</v>
      </c>
      <c r="M74" s="48">
        <v>338.4</v>
      </c>
      <c r="N74" s="49">
        <v>0</v>
      </c>
      <c r="O74" s="13"/>
      <c r="P74" s="13"/>
      <c r="Q74" s="13"/>
    </row>
    <row r="75" spans="1:17" ht="12.75" hidden="1" customHeight="1" outlineLevel="2" x14ac:dyDescent="0.2">
      <c r="A75" s="43"/>
      <c r="B75" s="44"/>
      <c r="C75" s="45">
        <v>111</v>
      </c>
      <c r="D75" s="46" t="s">
        <v>142</v>
      </c>
      <c r="E75" s="47" t="s">
        <v>143</v>
      </c>
      <c r="F75" s="48">
        <v>0</v>
      </c>
      <c r="G75" s="48">
        <v>775.2</v>
      </c>
      <c r="H75" s="48">
        <v>0</v>
      </c>
      <c r="I75" s="48">
        <v>0</v>
      </c>
      <c r="J75" s="48">
        <v>0</v>
      </c>
      <c r="K75" s="49">
        <v>0</v>
      </c>
      <c r="L75" s="49">
        <v>0</v>
      </c>
      <c r="M75" s="48">
        <v>0</v>
      </c>
      <c r="N75" s="49">
        <v>775.2</v>
      </c>
      <c r="O75" s="13"/>
      <c r="P75" s="13"/>
      <c r="Q75" s="13"/>
    </row>
    <row r="76" spans="1:17" ht="12.75" hidden="1" customHeight="1" outlineLevel="2" x14ac:dyDescent="0.2">
      <c r="A76" s="43"/>
      <c r="B76" s="44"/>
      <c r="C76" s="45">
        <v>323</v>
      </c>
      <c r="D76" s="46" t="s">
        <v>144</v>
      </c>
      <c r="E76" s="47" t="s">
        <v>145</v>
      </c>
      <c r="F76" s="48">
        <v>0</v>
      </c>
      <c r="G76" s="48">
        <v>0</v>
      </c>
      <c r="H76" s="48">
        <v>0</v>
      </c>
      <c r="I76" s="48">
        <v>555.59999999999991</v>
      </c>
      <c r="J76" s="48">
        <v>0</v>
      </c>
      <c r="K76" s="49">
        <v>0</v>
      </c>
      <c r="L76" s="49">
        <v>555.59999999999991</v>
      </c>
      <c r="M76" s="48">
        <v>555.59999999999991</v>
      </c>
      <c r="N76" s="49">
        <v>0</v>
      </c>
      <c r="O76" s="13"/>
      <c r="P76" s="13"/>
      <c r="Q76" s="13"/>
    </row>
    <row r="77" spans="1:17" ht="12.75" hidden="1" customHeight="1" outlineLevel="2" x14ac:dyDescent="0.2">
      <c r="A77" s="43"/>
      <c r="B77" s="44"/>
      <c r="C77" s="45">
        <v>118</v>
      </c>
      <c r="D77" s="46" t="s">
        <v>146</v>
      </c>
      <c r="E77" s="47" t="s">
        <v>147</v>
      </c>
      <c r="F77" s="48">
        <v>0</v>
      </c>
      <c r="G77" s="48">
        <v>37184.178480000002</v>
      </c>
      <c r="H77" s="48">
        <v>0</v>
      </c>
      <c r="I77" s="48">
        <v>6680.18</v>
      </c>
      <c r="J77" s="48">
        <v>0</v>
      </c>
      <c r="K77" s="49">
        <v>0</v>
      </c>
      <c r="L77" s="49">
        <v>6680.18</v>
      </c>
      <c r="M77" s="48">
        <v>6680.18</v>
      </c>
      <c r="N77" s="49">
        <v>37184.178480000002</v>
      </c>
      <c r="O77" s="13"/>
      <c r="P77" s="13"/>
      <c r="Q77" s="13"/>
    </row>
    <row r="78" spans="1:17" ht="12.75" hidden="1" customHeight="1" outlineLevel="2" x14ac:dyDescent="0.2">
      <c r="A78" s="43"/>
      <c r="B78" s="44"/>
      <c r="C78" s="45">
        <v>103</v>
      </c>
      <c r="D78" s="46" t="s">
        <v>148</v>
      </c>
      <c r="E78" s="47" t="s">
        <v>149</v>
      </c>
      <c r="F78" s="48">
        <v>0</v>
      </c>
      <c r="G78" s="48">
        <v>0</v>
      </c>
      <c r="H78" s="48">
        <v>0</v>
      </c>
      <c r="I78" s="48">
        <v>2297.4587999999999</v>
      </c>
      <c r="J78" s="48">
        <v>0</v>
      </c>
      <c r="K78" s="49">
        <v>0</v>
      </c>
      <c r="L78" s="49">
        <v>2297.4587999999999</v>
      </c>
      <c r="M78" s="48">
        <v>2297.4587999999999</v>
      </c>
      <c r="N78" s="49">
        <v>0</v>
      </c>
      <c r="O78" s="13"/>
      <c r="P78" s="13"/>
      <c r="Q78" s="13"/>
    </row>
    <row r="79" spans="1:17" ht="12.75" hidden="1" customHeight="1" outlineLevel="2" x14ac:dyDescent="0.2">
      <c r="A79" s="43"/>
      <c r="B79" s="44"/>
      <c r="C79" s="45">
        <v>203</v>
      </c>
      <c r="D79" s="46" t="s">
        <v>150</v>
      </c>
      <c r="E79" s="47" t="s">
        <v>151</v>
      </c>
      <c r="F79" s="48">
        <v>0</v>
      </c>
      <c r="G79" s="48">
        <v>2963.459609</v>
      </c>
      <c r="H79" s="48">
        <v>0</v>
      </c>
      <c r="I79" s="48">
        <v>427.76000000000005</v>
      </c>
      <c r="J79" s="48">
        <v>0</v>
      </c>
      <c r="K79" s="49">
        <v>0</v>
      </c>
      <c r="L79" s="49">
        <v>427.76000000000005</v>
      </c>
      <c r="M79" s="48">
        <v>427.76000000000005</v>
      </c>
      <c r="N79" s="49">
        <v>2963.459609</v>
      </c>
      <c r="O79" s="13"/>
      <c r="P79" s="13"/>
      <c r="Q79" s="13"/>
    </row>
    <row r="80" spans="1:17" ht="12.75" hidden="1" customHeight="1" outlineLevel="2" x14ac:dyDescent="0.2">
      <c r="A80" s="43"/>
      <c r="B80" s="44"/>
      <c r="C80" s="45">
        <v>17</v>
      </c>
      <c r="D80" s="46" t="s">
        <v>152</v>
      </c>
      <c r="E80" s="47" t="s">
        <v>14</v>
      </c>
      <c r="F80" s="48">
        <v>0</v>
      </c>
      <c r="G80" s="48">
        <v>0</v>
      </c>
      <c r="H80" s="48">
        <v>9736.5166378942049</v>
      </c>
      <c r="I80" s="48">
        <v>0</v>
      </c>
      <c r="J80" s="48">
        <v>0</v>
      </c>
      <c r="K80" s="49">
        <v>0</v>
      </c>
      <c r="L80" s="49">
        <v>9736.5166378942049</v>
      </c>
      <c r="M80" s="48">
        <v>9736.5166378942049</v>
      </c>
      <c r="N80" s="49">
        <v>0</v>
      </c>
      <c r="O80" s="13"/>
      <c r="P80" s="13"/>
      <c r="Q80" s="13"/>
    </row>
    <row r="81" spans="1:17" ht="12.75" hidden="1" customHeight="1" outlineLevel="2" x14ac:dyDescent="0.2">
      <c r="A81" s="43"/>
      <c r="B81" s="44"/>
      <c r="C81" s="45">
        <v>124</v>
      </c>
      <c r="D81" s="46" t="s">
        <v>153</v>
      </c>
      <c r="E81" s="47" t="s">
        <v>154</v>
      </c>
      <c r="F81" s="48">
        <v>0</v>
      </c>
      <c r="G81" s="48">
        <v>0</v>
      </c>
      <c r="H81" s="48">
        <v>0</v>
      </c>
      <c r="I81" s="48">
        <v>458.35</v>
      </c>
      <c r="J81" s="48">
        <v>0</v>
      </c>
      <c r="K81" s="49">
        <v>0</v>
      </c>
      <c r="L81" s="49">
        <v>458.35</v>
      </c>
      <c r="M81" s="48">
        <v>458.35</v>
      </c>
      <c r="N81" s="49">
        <v>0</v>
      </c>
      <c r="O81" s="13"/>
      <c r="P81" s="13"/>
      <c r="Q81" s="13"/>
    </row>
    <row r="82" spans="1:17" ht="12.75" hidden="1" customHeight="1" outlineLevel="2" x14ac:dyDescent="0.2">
      <c r="A82" s="43"/>
      <c r="B82" s="44"/>
      <c r="C82" s="45">
        <v>187</v>
      </c>
      <c r="D82" s="46" t="s">
        <v>55</v>
      </c>
      <c r="E82" s="47" t="s">
        <v>56</v>
      </c>
      <c r="F82" s="48">
        <v>0</v>
      </c>
      <c r="G82" s="48">
        <v>0</v>
      </c>
      <c r="H82" s="48">
        <v>0</v>
      </c>
      <c r="I82" s="48">
        <v>10100</v>
      </c>
      <c r="J82" s="48">
        <v>0</v>
      </c>
      <c r="K82" s="49">
        <v>0</v>
      </c>
      <c r="L82" s="49">
        <v>10100</v>
      </c>
      <c r="M82" s="48">
        <v>10100</v>
      </c>
      <c r="N82" s="49">
        <v>0</v>
      </c>
      <c r="O82" s="13"/>
      <c r="P82" s="13"/>
      <c r="Q82" s="13"/>
    </row>
    <row r="83" spans="1:17" ht="12.75" hidden="1" customHeight="1" outlineLevel="2" x14ac:dyDescent="0.2">
      <c r="A83" s="43"/>
      <c r="B83" s="44"/>
      <c r="C83" s="45">
        <v>221</v>
      </c>
      <c r="D83" s="46" t="s">
        <v>155</v>
      </c>
      <c r="E83" s="47" t="s">
        <v>156</v>
      </c>
      <c r="F83" s="48">
        <v>0</v>
      </c>
      <c r="G83" s="48">
        <v>0</v>
      </c>
      <c r="H83" s="48">
        <v>0</v>
      </c>
      <c r="I83" s="48">
        <v>9026.3981429999985</v>
      </c>
      <c r="J83" s="48">
        <v>0</v>
      </c>
      <c r="K83" s="49">
        <v>0</v>
      </c>
      <c r="L83" s="49">
        <v>9026.3981430000003</v>
      </c>
      <c r="M83" s="48">
        <v>9026.3981430000003</v>
      </c>
      <c r="N83" s="49">
        <v>0</v>
      </c>
      <c r="O83" s="13"/>
      <c r="P83" s="13"/>
      <c r="Q83" s="13"/>
    </row>
    <row r="84" spans="1:17" ht="12.75" hidden="1" customHeight="1" outlineLevel="2" x14ac:dyDescent="0.2">
      <c r="A84" s="43"/>
      <c r="B84" s="44"/>
      <c r="C84" s="45">
        <v>123</v>
      </c>
      <c r="D84" s="46" t="s">
        <v>157</v>
      </c>
      <c r="E84" s="47" t="s">
        <v>158</v>
      </c>
      <c r="F84" s="48">
        <v>0</v>
      </c>
      <c r="G84" s="48">
        <v>0</v>
      </c>
      <c r="H84" s="48">
        <v>0</v>
      </c>
      <c r="I84" s="48">
        <v>956.61</v>
      </c>
      <c r="J84" s="48">
        <v>0</v>
      </c>
      <c r="K84" s="49">
        <v>0</v>
      </c>
      <c r="L84" s="49">
        <v>956.61</v>
      </c>
      <c r="M84" s="48">
        <v>956.61</v>
      </c>
      <c r="N84" s="49">
        <v>0</v>
      </c>
      <c r="O84" s="13"/>
      <c r="P84" s="13"/>
      <c r="Q84" s="13"/>
    </row>
    <row r="85" spans="1:17" ht="12.75" hidden="1" customHeight="1" outlineLevel="2" x14ac:dyDescent="0.2">
      <c r="A85" s="43"/>
      <c r="B85" s="44"/>
      <c r="C85" s="45">
        <v>98</v>
      </c>
      <c r="D85" s="46" t="s">
        <v>159</v>
      </c>
      <c r="E85" s="47" t="s">
        <v>160</v>
      </c>
      <c r="F85" s="48">
        <v>0</v>
      </c>
      <c r="G85" s="48">
        <v>0</v>
      </c>
      <c r="H85" s="48">
        <v>0</v>
      </c>
      <c r="I85" s="48">
        <v>6756.7551999999996</v>
      </c>
      <c r="J85" s="48">
        <v>0</v>
      </c>
      <c r="K85" s="49">
        <v>0</v>
      </c>
      <c r="L85" s="49">
        <v>6756.7551999999996</v>
      </c>
      <c r="M85" s="48">
        <v>6756.7551999999996</v>
      </c>
      <c r="N85" s="49">
        <v>0</v>
      </c>
      <c r="O85" s="13"/>
      <c r="P85" s="13"/>
      <c r="Q85" s="13"/>
    </row>
    <row r="86" spans="1:17" ht="12.75" hidden="1" customHeight="1" outlineLevel="2" x14ac:dyDescent="0.2">
      <c r="A86" s="43"/>
      <c r="B86" s="44"/>
      <c r="C86" s="45">
        <v>130</v>
      </c>
      <c r="D86" s="46" t="s">
        <v>161</v>
      </c>
      <c r="E86" s="47" t="s">
        <v>162</v>
      </c>
      <c r="F86" s="48">
        <v>0</v>
      </c>
      <c r="G86" s="48">
        <v>0</v>
      </c>
      <c r="H86" s="48">
        <v>0</v>
      </c>
      <c r="I86" s="48">
        <v>2579.6475</v>
      </c>
      <c r="J86" s="48">
        <v>0</v>
      </c>
      <c r="K86" s="49">
        <v>0</v>
      </c>
      <c r="L86" s="49">
        <v>2579.6475</v>
      </c>
      <c r="M86" s="48">
        <v>2579.6475</v>
      </c>
      <c r="N86" s="49">
        <v>0</v>
      </c>
      <c r="O86" s="13"/>
      <c r="P86" s="13"/>
      <c r="Q86" s="13"/>
    </row>
    <row r="87" spans="1:17" ht="12.75" hidden="1" customHeight="1" outlineLevel="2" x14ac:dyDescent="0.2">
      <c r="A87" s="43"/>
      <c r="B87" s="44"/>
      <c r="C87" s="45">
        <v>147</v>
      </c>
      <c r="D87" s="46" t="s">
        <v>163</v>
      </c>
      <c r="E87" s="47" t="s">
        <v>164</v>
      </c>
      <c r="F87" s="48">
        <v>0</v>
      </c>
      <c r="G87" s="48">
        <v>0</v>
      </c>
      <c r="H87" s="48">
        <v>0</v>
      </c>
      <c r="I87" s="48">
        <v>13892.24655</v>
      </c>
      <c r="J87" s="48">
        <v>0</v>
      </c>
      <c r="K87" s="49">
        <v>0</v>
      </c>
      <c r="L87" s="49">
        <v>13892.24655</v>
      </c>
      <c r="M87" s="48">
        <v>13892.24655</v>
      </c>
      <c r="N87" s="49">
        <v>0</v>
      </c>
      <c r="O87" s="13"/>
      <c r="P87" s="13"/>
      <c r="Q87" s="13"/>
    </row>
    <row r="88" spans="1:17" ht="12.75" hidden="1" customHeight="1" outlineLevel="2" x14ac:dyDescent="0.2">
      <c r="A88" s="43"/>
      <c r="B88" s="44"/>
      <c r="C88" s="45">
        <v>90</v>
      </c>
      <c r="D88" s="46" t="s">
        <v>165</v>
      </c>
      <c r="E88" s="47" t="s">
        <v>166</v>
      </c>
      <c r="F88" s="48">
        <v>0</v>
      </c>
      <c r="G88" s="48">
        <v>0</v>
      </c>
      <c r="H88" s="48">
        <v>0</v>
      </c>
      <c r="I88" s="48">
        <v>730.40000000000009</v>
      </c>
      <c r="J88" s="48">
        <v>0</v>
      </c>
      <c r="K88" s="49">
        <v>0</v>
      </c>
      <c r="L88" s="49">
        <v>730.40000000000009</v>
      </c>
      <c r="M88" s="48">
        <v>730.40000000000009</v>
      </c>
      <c r="N88" s="49">
        <v>0</v>
      </c>
      <c r="O88" s="13"/>
      <c r="P88" s="13"/>
      <c r="Q88" s="13"/>
    </row>
    <row r="89" spans="1:17" ht="12.75" hidden="1" customHeight="1" outlineLevel="2" x14ac:dyDescent="0.2">
      <c r="A89" s="43"/>
      <c r="B89" s="44"/>
      <c r="C89" s="45">
        <v>141</v>
      </c>
      <c r="D89" s="46" t="s">
        <v>167</v>
      </c>
      <c r="E89" s="47" t="s">
        <v>168</v>
      </c>
      <c r="F89" s="48">
        <v>0</v>
      </c>
      <c r="G89" s="48">
        <v>0</v>
      </c>
      <c r="H89" s="48">
        <v>0</v>
      </c>
      <c r="I89" s="48">
        <v>6921.585</v>
      </c>
      <c r="J89" s="48">
        <v>0</v>
      </c>
      <c r="K89" s="49">
        <v>0</v>
      </c>
      <c r="L89" s="49">
        <v>6921.5850000000009</v>
      </c>
      <c r="M89" s="48">
        <v>6921.5850000000009</v>
      </c>
      <c r="N89" s="49">
        <v>0</v>
      </c>
      <c r="O89" s="13"/>
      <c r="P89" s="13"/>
      <c r="Q89" s="13"/>
    </row>
    <row r="90" spans="1:17" ht="12.75" hidden="1" customHeight="1" outlineLevel="2" x14ac:dyDescent="0.2">
      <c r="A90" s="43"/>
      <c r="B90" s="44"/>
      <c r="C90" s="45">
        <v>318</v>
      </c>
      <c r="D90" s="46" t="s">
        <v>169</v>
      </c>
      <c r="E90" s="47" t="s">
        <v>170</v>
      </c>
      <c r="F90" s="48">
        <v>0</v>
      </c>
      <c r="G90" s="48">
        <v>164.75319999999999</v>
      </c>
      <c r="H90" s="48">
        <v>0</v>
      </c>
      <c r="I90" s="48">
        <v>212.8</v>
      </c>
      <c r="J90" s="48">
        <v>0</v>
      </c>
      <c r="K90" s="49">
        <v>0</v>
      </c>
      <c r="L90" s="49">
        <v>212.8</v>
      </c>
      <c r="M90" s="48">
        <v>212.8</v>
      </c>
      <c r="N90" s="49">
        <v>164.75319999999999</v>
      </c>
      <c r="O90" s="13"/>
      <c r="P90" s="13"/>
      <c r="Q90" s="13"/>
    </row>
    <row r="91" spans="1:17" ht="12.75" hidden="1" customHeight="1" outlineLevel="2" x14ac:dyDescent="0.2">
      <c r="A91" s="43"/>
      <c r="B91" s="44"/>
      <c r="C91" s="45">
        <v>321</v>
      </c>
      <c r="D91" s="46" t="s">
        <v>171</v>
      </c>
      <c r="E91" s="47" t="s">
        <v>172</v>
      </c>
      <c r="F91" s="48">
        <v>0</v>
      </c>
      <c r="G91" s="48">
        <v>899.28</v>
      </c>
      <c r="H91" s="48">
        <v>0</v>
      </c>
      <c r="I91" s="48">
        <v>112.1</v>
      </c>
      <c r="J91" s="48">
        <v>0</v>
      </c>
      <c r="K91" s="49">
        <v>0</v>
      </c>
      <c r="L91" s="49">
        <v>112.1</v>
      </c>
      <c r="M91" s="48">
        <v>112.1</v>
      </c>
      <c r="N91" s="49">
        <v>899.28</v>
      </c>
      <c r="O91" s="13"/>
      <c r="P91" s="13"/>
      <c r="Q91" s="13"/>
    </row>
    <row r="92" spans="1:17" ht="12.75" hidden="1" customHeight="1" outlineLevel="2" x14ac:dyDescent="0.2">
      <c r="A92" s="43"/>
      <c r="B92" s="44"/>
      <c r="C92" s="45">
        <v>95</v>
      </c>
      <c r="D92" s="46" t="s">
        <v>173</v>
      </c>
      <c r="E92" s="47" t="s">
        <v>174</v>
      </c>
      <c r="F92" s="48">
        <v>0</v>
      </c>
      <c r="G92" s="48">
        <v>0</v>
      </c>
      <c r="H92" s="48">
        <v>0</v>
      </c>
      <c r="I92" s="48">
        <v>16055.797999999999</v>
      </c>
      <c r="J92" s="48">
        <v>0</v>
      </c>
      <c r="K92" s="49">
        <v>74799.801510000005</v>
      </c>
      <c r="L92" s="49">
        <v>16055.797999999995</v>
      </c>
      <c r="M92" s="48">
        <v>90855.59951</v>
      </c>
      <c r="N92" s="49">
        <v>0</v>
      </c>
      <c r="O92" s="13"/>
      <c r="P92" s="13"/>
      <c r="Q92" s="13"/>
    </row>
    <row r="93" spans="1:17" ht="12.75" hidden="1" customHeight="1" outlineLevel="2" x14ac:dyDescent="0.2">
      <c r="A93" s="43"/>
      <c r="B93" s="44"/>
      <c r="C93" s="45">
        <v>120</v>
      </c>
      <c r="D93" s="46" t="s">
        <v>175</v>
      </c>
      <c r="E93" s="47" t="s">
        <v>176</v>
      </c>
      <c r="F93" s="48">
        <v>0</v>
      </c>
      <c r="G93" s="48">
        <v>0</v>
      </c>
      <c r="H93" s="48">
        <v>0</v>
      </c>
      <c r="I93" s="48">
        <v>5094.1025</v>
      </c>
      <c r="J93" s="48">
        <v>0</v>
      </c>
      <c r="K93" s="49">
        <v>0</v>
      </c>
      <c r="L93" s="49">
        <v>5094.1025</v>
      </c>
      <c r="M93" s="48">
        <v>5094.1025</v>
      </c>
      <c r="N93" s="49">
        <v>0</v>
      </c>
      <c r="O93" s="13"/>
      <c r="P93" s="13"/>
      <c r="Q93" s="13"/>
    </row>
    <row r="94" spans="1:17" ht="12.75" hidden="1" customHeight="1" outlineLevel="2" x14ac:dyDescent="0.2">
      <c r="A94" s="43"/>
      <c r="B94" s="44"/>
      <c r="C94" s="45">
        <v>317</v>
      </c>
      <c r="D94" s="46" t="s">
        <v>177</v>
      </c>
      <c r="E94" s="47" t="s">
        <v>178</v>
      </c>
      <c r="F94" s="48">
        <v>0</v>
      </c>
      <c r="G94" s="48">
        <v>163.53319999999999</v>
      </c>
      <c r="H94" s="48">
        <v>0</v>
      </c>
      <c r="I94" s="48">
        <v>212.8</v>
      </c>
      <c r="J94" s="48">
        <v>0</v>
      </c>
      <c r="K94" s="49">
        <v>0</v>
      </c>
      <c r="L94" s="49">
        <v>212.8</v>
      </c>
      <c r="M94" s="48">
        <v>212.8</v>
      </c>
      <c r="N94" s="49">
        <v>163.53319999999999</v>
      </c>
      <c r="O94" s="13"/>
      <c r="P94" s="13"/>
      <c r="Q94" s="13"/>
    </row>
    <row r="95" spans="1:17" ht="12.75" hidden="1" customHeight="1" outlineLevel="2" x14ac:dyDescent="0.2">
      <c r="A95" s="43"/>
      <c r="B95" s="44"/>
      <c r="C95" s="45">
        <v>311</v>
      </c>
      <c r="D95" s="46" t="s">
        <v>43</v>
      </c>
      <c r="E95" s="47" t="s">
        <v>44</v>
      </c>
      <c r="F95" s="48">
        <v>0</v>
      </c>
      <c r="G95" s="48">
        <v>0</v>
      </c>
      <c r="H95" s="48">
        <v>0</v>
      </c>
      <c r="I95" s="48">
        <v>11500</v>
      </c>
      <c r="J95" s="48">
        <v>0</v>
      </c>
      <c r="K95" s="49">
        <v>0</v>
      </c>
      <c r="L95" s="49">
        <v>11500</v>
      </c>
      <c r="M95" s="48">
        <v>11500</v>
      </c>
      <c r="N95" s="49">
        <v>0</v>
      </c>
      <c r="O95" s="13"/>
      <c r="P95" s="13"/>
      <c r="Q95" s="13"/>
    </row>
    <row r="96" spans="1:17" ht="12.75" hidden="1" customHeight="1" outlineLevel="2" x14ac:dyDescent="0.2">
      <c r="A96" s="43"/>
      <c r="B96" s="44"/>
      <c r="C96" s="45">
        <v>225</v>
      </c>
      <c r="D96" s="46" t="s">
        <v>179</v>
      </c>
      <c r="E96" s="47" t="s">
        <v>180</v>
      </c>
      <c r="F96" s="48">
        <v>0</v>
      </c>
      <c r="G96" s="48">
        <v>4692</v>
      </c>
      <c r="H96" s="48">
        <v>0</v>
      </c>
      <c r="I96" s="48">
        <v>1111.1999999999998</v>
      </c>
      <c r="J96" s="48">
        <v>0</v>
      </c>
      <c r="K96" s="49">
        <v>0</v>
      </c>
      <c r="L96" s="49">
        <v>1111.1999999999998</v>
      </c>
      <c r="M96" s="48">
        <v>1111.1999999999998</v>
      </c>
      <c r="N96" s="49">
        <v>4692</v>
      </c>
      <c r="O96" s="13"/>
      <c r="P96" s="13"/>
      <c r="Q96" s="13"/>
    </row>
    <row r="97" spans="1:17" ht="12.75" hidden="1" customHeight="1" outlineLevel="2" x14ac:dyDescent="0.2">
      <c r="A97" s="43"/>
      <c r="B97" s="44"/>
      <c r="C97" s="45">
        <v>100</v>
      </c>
      <c r="D97" s="46" t="s">
        <v>181</v>
      </c>
      <c r="E97" s="47" t="s">
        <v>182</v>
      </c>
      <c r="F97" s="48">
        <v>0</v>
      </c>
      <c r="G97" s="48">
        <v>0</v>
      </c>
      <c r="H97" s="48">
        <v>0</v>
      </c>
      <c r="I97" s="48">
        <v>1530.1</v>
      </c>
      <c r="J97" s="48">
        <v>0</v>
      </c>
      <c r="K97" s="49">
        <v>0</v>
      </c>
      <c r="L97" s="49">
        <v>1530.1</v>
      </c>
      <c r="M97" s="48">
        <v>1530.1</v>
      </c>
      <c r="N97" s="49">
        <v>0</v>
      </c>
      <c r="O97" s="13"/>
      <c r="P97" s="13"/>
      <c r="Q97" s="13"/>
    </row>
    <row r="98" spans="1:17" ht="12.75" hidden="1" customHeight="1" outlineLevel="2" x14ac:dyDescent="0.2">
      <c r="A98" s="43"/>
      <c r="B98" s="44"/>
      <c r="C98" s="45">
        <v>102</v>
      </c>
      <c r="D98" s="46" t="s">
        <v>183</v>
      </c>
      <c r="E98" s="47" t="s">
        <v>184</v>
      </c>
      <c r="F98" s="48">
        <v>0</v>
      </c>
      <c r="G98" s="48">
        <v>0</v>
      </c>
      <c r="H98" s="48">
        <v>0</v>
      </c>
      <c r="I98" s="48">
        <v>4962.7199999999993</v>
      </c>
      <c r="J98" s="48">
        <v>0</v>
      </c>
      <c r="K98" s="49">
        <v>0</v>
      </c>
      <c r="L98" s="49">
        <v>4962.72</v>
      </c>
      <c r="M98" s="48">
        <v>4962.72</v>
      </c>
      <c r="N98" s="49">
        <v>0</v>
      </c>
      <c r="O98" s="13"/>
      <c r="P98" s="13"/>
      <c r="Q98" s="13"/>
    </row>
    <row r="99" spans="1:17" ht="12.75" hidden="1" customHeight="1" outlineLevel="2" x14ac:dyDescent="0.2">
      <c r="A99" s="43"/>
      <c r="B99" s="44"/>
      <c r="C99" s="45">
        <v>101</v>
      </c>
      <c r="D99" s="46" t="s">
        <v>185</v>
      </c>
      <c r="E99" s="47" t="s">
        <v>186</v>
      </c>
      <c r="F99" s="48">
        <v>0</v>
      </c>
      <c r="G99" s="48">
        <v>0</v>
      </c>
      <c r="H99" s="48">
        <v>0</v>
      </c>
      <c r="I99" s="48">
        <v>2480.7200000000003</v>
      </c>
      <c r="J99" s="48">
        <v>0</v>
      </c>
      <c r="K99" s="49">
        <v>0</v>
      </c>
      <c r="L99" s="49">
        <v>2480.7199999999998</v>
      </c>
      <c r="M99" s="48">
        <v>2480.7199999999998</v>
      </c>
      <c r="N99" s="49">
        <v>0</v>
      </c>
      <c r="O99" s="13"/>
      <c r="P99" s="13"/>
      <c r="Q99" s="13"/>
    </row>
    <row r="100" spans="1:17" ht="12.75" hidden="1" customHeight="1" outlineLevel="2" x14ac:dyDescent="0.2">
      <c r="A100" s="43"/>
      <c r="B100" s="44"/>
      <c r="C100" s="45">
        <v>314</v>
      </c>
      <c r="D100" s="46" t="s">
        <v>187</v>
      </c>
      <c r="E100" s="47" t="s">
        <v>188</v>
      </c>
      <c r="F100" s="48">
        <v>0</v>
      </c>
      <c r="G100" s="48">
        <v>465.51000000000005</v>
      </c>
      <c r="H100" s="48">
        <v>0</v>
      </c>
      <c r="I100" s="48">
        <v>0</v>
      </c>
      <c r="J100" s="48">
        <v>0</v>
      </c>
      <c r="K100" s="49">
        <v>0</v>
      </c>
      <c r="L100" s="49">
        <v>0</v>
      </c>
      <c r="M100" s="48">
        <v>0</v>
      </c>
      <c r="N100" s="49">
        <v>465.51000000000005</v>
      </c>
      <c r="O100" s="13"/>
      <c r="P100" s="13"/>
      <c r="Q100" s="13"/>
    </row>
    <row r="101" spans="1:17" ht="12.75" hidden="1" customHeight="1" outlineLevel="2" x14ac:dyDescent="0.2">
      <c r="A101" s="43"/>
      <c r="B101" s="44"/>
      <c r="C101" s="45">
        <v>96</v>
      </c>
      <c r="D101" s="46" t="s">
        <v>189</v>
      </c>
      <c r="E101" s="47" t="s">
        <v>190</v>
      </c>
      <c r="F101" s="48">
        <v>0</v>
      </c>
      <c r="G101" s="48">
        <v>0</v>
      </c>
      <c r="H101" s="48">
        <v>0</v>
      </c>
      <c r="I101" s="48">
        <v>16174.927999999998</v>
      </c>
      <c r="J101" s="48">
        <v>0</v>
      </c>
      <c r="K101" s="49">
        <v>19812.841698</v>
      </c>
      <c r="L101" s="49">
        <v>16174.927999999996</v>
      </c>
      <c r="M101" s="48">
        <v>35987.769697999996</v>
      </c>
      <c r="N101" s="49">
        <v>0</v>
      </c>
      <c r="O101" s="13"/>
      <c r="P101" s="13"/>
      <c r="Q101" s="13"/>
    </row>
    <row r="102" spans="1:17" ht="12.75" hidden="1" customHeight="1" outlineLevel="2" x14ac:dyDescent="0.2">
      <c r="A102" s="43"/>
      <c r="B102" s="44"/>
      <c r="C102" s="45">
        <v>204</v>
      </c>
      <c r="D102" s="46" t="s">
        <v>191</v>
      </c>
      <c r="E102" s="47" t="s">
        <v>192</v>
      </c>
      <c r="F102" s="48">
        <v>0</v>
      </c>
      <c r="G102" s="48">
        <v>7489.9147199999998</v>
      </c>
      <c r="H102" s="48">
        <v>0</v>
      </c>
      <c r="I102" s="48">
        <v>812.32</v>
      </c>
      <c r="J102" s="48">
        <v>0</v>
      </c>
      <c r="K102" s="49">
        <v>0</v>
      </c>
      <c r="L102" s="49">
        <v>812.32</v>
      </c>
      <c r="M102" s="48">
        <v>812.32</v>
      </c>
      <c r="N102" s="49">
        <v>7489.9147199999998</v>
      </c>
      <c r="O102" s="13"/>
      <c r="P102" s="13"/>
      <c r="Q102" s="13"/>
    </row>
    <row r="103" spans="1:17" ht="12.75" hidden="1" customHeight="1" outlineLevel="2" x14ac:dyDescent="0.2">
      <c r="A103" s="43"/>
      <c r="B103" s="44"/>
      <c r="C103" s="45">
        <v>23</v>
      </c>
      <c r="D103" s="46" t="s">
        <v>193</v>
      </c>
      <c r="E103" s="47" t="s">
        <v>194</v>
      </c>
      <c r="F103" s="48">
        <v>0</v>
      </c>
      <c r="G103" s="48">
        <v>0</v>
      </c>
      <c r="H103" s="48">
        <v>0</v>
      </c>
      <c r="I103" s="48">
        <v>27620.67577024001</v>
      </c>
      <c r="J103" s="48">
        <v>0</v>
      </c>
      <c r="K103" s="49">
        <v>0</v>
      </c>
      <c r="L103" s="49">
        <v>27620.67577024001</v>
      </c>
      <c r="M103" s="48">
        <v>27620.67577024001</v>
      </c>
      <c r="N103" s="49">
        <v>0</v>
      </c>
      <c r="O103" s="13"/>
      <c r="P103" s="13"/>
      <c r="Q103" s="13"/>
    </row>
    <row r="104" spans="1:17" ht="12.75" hidden="1" customHeight="1" outlineLevel="2" x14ac:dyDescent="0.2">
      <c r="A104" s="43"/>
      <c r="B104" s="44"/>
      <c r="C104" s="45">
        <v>94</v>
      </c>
      <c r="D104" s="46" t="s">
        <v>195</v>
      </c>
      <c r="E104" s="47" t="s">
        <v>196</v>
      </c>
      <c r="F104" s="48">
        <v>0</v>
      </c>
      <c r="G104" s="48">
        <v>0</v>
      </c>
      <c r="H104" s="48">
        <v>0</v>
      </c>
      <c r="I104" s="48">
        <v>8192.866</v>
      </c>
      <c r="J104" s="48">
        <v>0</v>
      </c>
      <c r="K104" s="49">
        <v>33132.570352000002</v>
      </c>
      <c r="L104" s="49">
        <v>8192.8660000000018</v>
      </c>
      <c r="M104" s="48">
        <v>41325.436352000004</v>
      </c>
      <c r="N104" s="49">
        <v>0</v>
      </c>
      <c r="O104" s="13"/>
      <c r="P104" s="13"/>
      <c r="Q104" s="13"/>
    </row>
    <row r="105" spans="1:17" ht="12.75" hidden="1" customHeight="1" outlineLevel="2" x14ac:dyDescent="0.2">
      <c r="A105" s="43"/>
      <c r="B105" s="44"/>
      <c r="C105" s="45">
        <v>109</v>
      </c>
      <c r="D105" s="46" t="s">
        <v>197</v>
      </c>
      <c r="E105" s="47" t="s">
        <v>198</v>
      </c>
      <c r="F105" s="48">
        <v>0</v>
      </c>
      <c r="G105" s="48">
        <v>15.881999999999998</v>
      </c>
      <c r="H105" s="48">
        <v>0</v>
      </c>
      <c r="I105" s="48">
        <v>184.8</v>
      </c>
      <c r="J105" s="48">
        <v>0</v>
      </c>
      <c r="K105" s="49">
        <v>0</v>
      </c>
      <c r="L105" s="49">
        <v>184.8</v>
      </c>
      <c r="M105" s="48">
        <v>184.8</v>
      </c>
      <c r="N105" s="49">
        <v>15.881999999999998</v>
      </c>
      <c r="O105" s="13"/>
      <c r="P105" s="13"/>
      <c r="Q105" s="13"/>
    </row>
    <row r="106" spans="1:17" ht="12.75" hidden="1" customHeight="1" outlineLevel="2" x14ac:dyDescent="0.2">
      <c r="A106" s="43"/>
      <c r="B106" s="44"/>
      <c r="C106" s="45">
        <v>183</v>
      </c>
      <c r="D106" s="46" t="s">
        <v>90</v>
      </c>
      <c r="E106" s="47" t="s">
        <v>91</v>
      </c>
      <c r="F106" s="48">
        <v>0</v>
      </c>
      <c r="G106" s="48">
        <v>0</v>
      </c>
      <c r="H106" s="48">
        <v>0</v>
      </c>
      <c r="I106" s="48">
        <v>19500</v>
      </c>
      <c r="J106" s="48">
        <v>0</v>
      </c>
      <c r="K106" s="49">
        <v>0</v>
      </c>
      <c r="L106" s="49">
        <v>19500</v>
      </c>
      <c r="M106" s="48">
        <v>19500</v>
      </c>
      <c r="N106" s="49">
        <v>0</v>
      </c>
      <c r="O106" s="13"/>
      <c r="P106" s="13"/>
      <c r="Q106" s="13"/>
    </row>
    <row r="107" spans="1:17" ht="12.75" hidden="1" customHeight="1" outlineLevel="2" x14ac:dyDescent="0.2">
      <c r="A107" s="43"/>
      <c r="B107" s="44"/>
      <c r="C107" s="45">
        <v>92</v>
      </c>
      <c r="D107" s="46" t="s">
        <v>199</v>
      </c>
      <c r="E107" s="47" t="s">
        <v>200</v>
      </c>
      <c r="F107" s="48">
        <v>0</v>
      </c>
      <c r="G107" s="48">
        <v>0</v>
      </c>
      <c r="H107" s="48">
        <v>0</v>
      </c>
      <c r="I107" s="48">
        <v>1607.9051999999999</v>
      </c>
      <c r="J107" s="48">
        <v>0</v>
      </c>
      <c r="K107" s="49">
        <v>0</v>
      </c>
      <c r="L107" s="49">
        <v>1607.9051999999999</v>
      </c>
      <c r="M107" s="48">
        <v>1607.9051999999999</v>
      </c>
      <c r="N107" s="49">
        <v>0</v>
      </c>
      <c r="O107" s="13"/>
      <c r="P107" s="13"/>
      <c r="Q107" s="13"/>
    </row>
    <row r="108" spans="1:17" ht="12.75" hidden="1" customHeight="1" outlineLevel="2" x14ac:dyDescent="0.2">
      <c r="A108" s="43"/>
      <c r="B108" s="44"/>
      <c r="C108" s="45">
        <v>91</v>
      </c>
      <c r="D108" s="46" t="s">
        <v>201</v>
      </c>
      <c r="E108" s="47" t="s">
        <v>202</v>
      </c>
      <c r="F108" s="48">
        <v>0</v>
      </c>
      <c r="G108" s="48">
        <v>0</v>
      </c>
      <c r="H108" s="48">
        <v>0</v>
      </c>
      <c r="I108" s="48">
        <v>10003.038</v>
      </c>
      <c r="J108" s="48">
        <v>0</v>
      </c>
      <c r="K108" s="49">
        <v>0</v>
      </c>
      <c r="L108" s="49">
        <v>10003.038000000002</v>
      </c>
      <c r="M108" s="48">
        <v>10003.038000000002</v>
      </c>
      <c r="N108" s="49">
        <v>0</v>
      </c>
      <c r="O108" s="13"/>
      <c r="P108" s="13"/>
      <c r="Q108" s="13"/>
    </row>
    <row r="109" spans="1:17" ht="12.75" hidden="1" customHeight="1" outlineLevel="2" x14ac:dyDescent="0.2">
      <c r="A109" s="43"/>
      <c r="B109" s="44"/>
      <c r="C109" s="45">
        <v>205</v>
      </c>
      <c r="D109" s="46" t="s">
        <v>203</v>
      </c>
      <c r="E109" s="47" t="s">
        <v>204</v>
      </c>
      <c r="F109" s="48">
        <v>0</v>
      </c>
      <c r="G109" s="48">
        <v>9154.880000000001</v>
      </c>
      <c r="H109" s="48">
        <v>0</v>
      </c>
      <c r="I109" s="48">
        <v>896.8</v>
      </c>
      <c r="J109" s="48">
        <v>0</v>
      </c>
      <c r="K109" s="49">
        <v>0</v>
      </c>
      <c r="L109" s="49">
        <v>896.8</v>
      </c>
      <c r="M109" s="48">
        <v>896.8</v>
      </c>
      <c r="N109" s="49">
        <v>9154.880000000001</v>
      </c>
      <c r="O109" s="13"/>
      <c r="P109" s="13"/>
      <c r="Q109" s="13"/>
    </row>
    <row r="110" spans="1:17" ht="12.75" hidden="1" customHeight="1" outlineLevel="2" x14ac:dyDescent="0.2">
      <c r="A110" s="43"/>
      <c r="B110" s="44"/>
      <c r="C110" s="45">
        <v>202</v>
      </c>
      <c r="D110" s="46" t="s">
        <v>205</v>
      </c>
      <c r="E110" s="47" t="s">
        <v>206</v>
      </c>
      <c r="F110" s="48">
        <v>0</v>
      </c>
      <c r="G110" s="48">
        <v>10489.77</v>
      </c>
      <c r="H110" s="48">
        <v>0</v>
      </c>
      <c r="I110" s="48">
        <v>5159.2950000000001</v>
      </c>
      <c r="J110" s="48">
        <v>0</v>
      </c>
      <c r="K110" s="49">
        <v>92.34</v>
      </c>
      <c r="L110" s="49">
        <v>5159.2950000000001</v>
      </c>
      <c r="M110" s="48">
        <v>5251.6350000000002</v>
      </c>
      <c r="N110" s="49">
        <v>10489.77</v>
      </c>
      <c r="O110" s="13"/>
      <c r="P110" s="13"/>
      <c r="Q110" s="13"/>
    </row>
    <row r="111" spans="1:17" ht="12.75" hidden="1" customHeight="1" outlineLevel="2" x14ac:dyDescent="0.2">
      <c r="A111" s="43"/>
      <c r="B111" s="44"/>
      <c r="C111" s="45">
        <v>198</v>
      </c>
      <c r="D111" s="46" t="s">
        <v>207</v>
      </c>
      <c r="E111" s="47" t="s">
        <v>208</v>
      </c>
      <c r="F111" s="48">
        <v>0</v>
      </c>
      <c r="G111" s="48">
        <v>16966.629340000003</v>
      </c>
      <c r="H111" s="48">
        <v>0</v>
      </c>
      <c r="I111" s="48">
        <v>0</v>
      </c>
      <c r="J111" s="48">
        <v>0</v>
      </c>
      <c r="K111" s="49">
        <v>0</v>
      </c>
      <c r="L111" s="49">
        <v>0</v>
      </c>
      <c r="M111" s="48">
        <v>0</v>
      </c>
      <c r="N111" s="49">
        <v>16966.629340000003</v>
      </c>
      <c r="O111" s="13"/>
      <c r="P111" s="13"/>
      <c r="Q111" s="13"/>
    </row>
    <row r="112" spans="1:17" ht="12.75" hidden="1" customHeight="1" outlineLevel="2" x14ac:dyDescent="0.2">
      <c r="A112" s="43"/>
      <c r="B112" s="44"/>
      <c r="C112" s="45">
        <v>143</v>
      </c>
      <c r="D112" s="46" t="s">
        <v>209</v>
      </c>
      <c r="E112" s="47" t="s">
        <v>210</v>
      </c>
      <c r="F112" s="48">
        <v>0</v>
      </c>
      <c r="G112" s="48">
        <v>0</v>
      </c>
      <c r="H112" s="48">
        <v>0</v>
      </c>
      <c r="I112" s="48">
        <v>1538.13</v>
      </c>
      <c r="J112" s="48">
        <v>0</v>
      </c>
      <c r="K112" s="49">
        <v>0</v>
      </c>
      <c r="L112" s="49">
        <v>1538.13</v>
      </c>
      <c r="M112" s="48">
        <v>1538.13</v>
      </c>
      <c r="N112" s="49">
        <v>0</v>
      </c>
      <c r="O112" s="13"/>
      <c r="P112" s="13"/>
      <c r="Q112" s="13"/>
    </row>
    <row r="113" spans="1:17" ht="12.75" hidden="1" customHeight="1" outlineLevel="2" x14ac:dyDescent="0.2">
      <c r="A113" s="43"/>
      <c r="B113" s="44"/>
      <c r="C113" s="45">
        <v>229</v>
      </c>
      <c r="D113" s="46" t="s">
        <v>211</v>
      </c>
      <c r="E113" s="47" t="s">
        <v>212</v>
      </c>
      <c r="F113" s="48">
        <v>0</v>
      </c>
      <c r="G113" s="48">
        <v>2054.4747200000002</v>
      </c>
      <c r="H113" s="48">
        <v>0</v>
      </c>
      <c r="I113" s="48">
        <v>304.24</v>
      </c>
      <c r="J113" s="48">
        <v>0</v>
      </c>
      <c r="K113" s="49">
        <v>0</v>
      </c>
      <c r="L113" s="49">
        <v>304.24</v>
      </c>
      <c r="M113" s="48">
        <v>304.24</v>
      </c>
      <c r="N113" s="49">
        <v>2054.4747200000002</v>
      </c>
      <c r="O113" s="13"/>
      <c r="P113" s="13"/>
      <c r="Q113" s="13"/>
    </row>
    <row r="114" spans="1:17" ht="12.75" hidden="1" customHeight="1" outlineLevel="2" x14ac:dyDescent="0.2">
      <c r="A114" s="43"/>
      <c r="B114" s="44"/>
      <c r="C114" s="45">
        <v>322</v>
      </c>
      <c r="D114" s="46" t="s">
        <v>213</v>
      </c>
      <c r="E114" s="47" t="s">
        <v>214</v>
      </c>
      <c r="F114" s="48">
        <v>0</v>
      </c>
      <c r="G114" s="48">
        <v>4921.76</v>
      </c>
      <c r="H114" s="48">
        <v>0</v>
      </c>
      <c r="I114" s="48">
        <v>1111.1999999999998</v>
      </c>
      <c r="J114" s="48">
        <v>0</v>
      </c>
      <c r="K114" s="49">
        <v>0</v>
      </c>
      <c r="L114" s="49">
        <v>1111.1999999999998</v>
      </c>
      <c r="M114" s="48">
        <v>1111.1999999999998</v>
      </c>
      <c r="N114" s="49">
        <v>4921.76</v>
      </c>
      <c r="O114" s="13"/>
      <c r="P114" s="13"/>
      <c r="Q114" s="13"/>
    </row>
    <row r="115" spans="1:17" ht="12.75" hidden="1" customHeight="1" outlineLevel="2" x14ac:dyDescent="0.2">
      <c r="A115" s="43"/>
      <c r="B115" s="44"/>
      <c r="C115" s="45">
        <v>332</v>
      </c>
      <c r="D115" s="46" t="s">
        <v>215</v>
      </c>
      <c r="E115" s="47" t="s">
        <v>216</v>
      </c>
      <c r="F115" s="48">
        <v>0</v>
      </c>
      <c r="G115" s="48">
        <v>0</v>
      </c>
      <c r="H115" s="48">
        <v>0</v>
      </c>
      <c r="I115" s="48">
        <v>884.87699999999995</v>
      </c>
      <c r="J115" s="48">
        <v>0</v>
      </c>
      <c r="K115" s="49">
        <v>0</v>
      </c>
      <c r="L115" s="49">
        <v>884.87699999999984</v>
      </c>
      <c r="M115" s="48">
        <v>884.87699999999984</v>
      </c>
      <c r="N115" s="49">
        <v>0</v>
      </c>
      <c r="O115" s="13"/>
      <c r="P115" s="13"/>
      <c r="Q115" s="13"/>
    </row>
    <row r="116" spans="1:17" ht="12.75" hidden="1" customHeight="1" outlineLevel="2" x14ac:dyDescent="0.2">
      <c r="A116" s="43"/>
      <c r="B116" s="44"/>
      <c r="C116" s="45">
        <v>144</v>
      </c>
      <c r="D116" s="46" t="s">
        <v>217</v>
      </c>
      <c r="E116" s="47" t="s">
        <v>218</v>
      </c>
      <c r="F116" s="48">
        <v>0</v>
      </c>
      <c r="G116" s="48">
        <v>0</v>
      </c>
      <c r="H116" s="48">
        <v>0</v>
      </c>
      <c r="I116" s="48">
        <v>2729.2950000000001</v>
      </c>
      <c r="J116" s="48">
        <v>0</v>
      </c>
      <c r="K116" s="49">
        <v>0</v>
      </c>
      <c r="L116" s="49">
        <v>2729.2950000000001</v>
      </c>
      <c r="M116" s="48">
        <v>2729.2950000000001</v>
      </c>
      <c r="N116" s="49">
        <v>0</v>
      </c>
      <c r="O116" s="13"/>
      <c r="P116" s="13"/>
      <c r="Q116" s="13"/>
    </row>
    <row r="117" spans="1:17" ht="12.75" hidden="1" customHeight="1" outlineLevel="2" x14ac:dyDescent="0.2">
      <c r="A117" s="43"/>
      <c r="B117" s="44"/>
      <c r="C117" s="45">
        <v>126</v>
      </c>
      <c r="D117" s="46" t="s">
        <v>219</v>
      </c>
      <c r="E117" s="47" t="s">
        <v>220</v>
      </c>
      <c r="F117" s="48">
        <v>0</v>
      </c>
      <c r="G117" s="48">
        <v>0</v>
      </c>
      <c r="H117" s="48">
        <v>0</v>
      </c>
      <c r="I117" s="48">
        <v>728.65</v>
      </c>
      <c r="J117" s="48">
        <v>0</v>
      </c>
      <c r="K117" s="49">
        <v>0</v>
      </c>
      <c r="L117" s="49">
        <v>728.65</v>
      </c>
      <c r="M117" s="48">
        <v>728.65</v>
      </c>
      <c r="N117" s="49">
        <v>0</v>
      </c>
      <c r="O117" s="13"/>
      <c r="P117" s="13"/>
      <c r="Q117" s="13"/>
    </row>
    <row r="118" spans="1:17" ht="12.75" hidden="1" customHeight="1" outlineLevel="2" x14ac:dyDescent="0.2">
      <c r="A118" s="43"/>
      <c r="B118" s="44"/>
      <c r="C118" s="45">
        <v>131</v>
      </c>
      <c r="D118" s="46" t="s">
        <v>221</v>
      </c>
      <c r="E118" s="47" t="s">
        <v>222</v>
      </c>
      <c r="F118" s="48">
        <v>0</v>
      </c>
      <c r="G118" s="48">
        <v>0</v>
      </c>
      <c r="H118" s="48">
        <v>0</v>
      </c>
      <c r="I118" s="48">
        <v>274.40000000000003</v>
      </c>
      <c r="J118" s="48">
        <v>0</v>
      </c>
      <c r="K118" s="49">
        <v>0</v>
      </c>
      <c r="L118" s="49">
        <v>274.40000000000003</v>
      </c>
      <c r="M118" s="48">
        <v>274.40000000000003</v>
      </c>
      <c r="N118" s="49">
        <v>0</v>
      </c>
      <c r="O118" s="13"/>
      <c r="P118" s="13"/>
      <c r="Q118" s="13"/>
    </row>
    <row r="119" spans="1:17" ht="12.75" hidden="1" customHeight="1" outlineLevel="2" x14ac:dyDescent="0.2">
      <c r="A119" s="43"/>
      <c r="B119" s="44"/>
      <c r="C119" s="45">
        <v>132</v>
      </c>
      <c r="D119" s="46" t="s">
        <v>223</v>
      </c>
      <c r="E119" s="47" t="s">
        <v>224</v>
      </c>
      <c r="F119" s="48">
        <v>0</v>
      </c>
      <c r="G119" s="48">
        <v>0</v>
      </c>
      <c r="H119" s="48">
        <v>0</v>
      </c>
      <c r="I119" s="48">
        <v>493.94999999999993</v>
      </c>
      <c r="J119" s="48">
        <v>0</v>
      </c>
      <c r="K119" s="49">
        <v>0</v>
      </c>
      <c r="L119" s="49">
        <v>493.94999999999993</v>
      </c>
      <c r="M119" s="48">
        <v>493.94999999999993</v>
      </c>
      <c r="N119" s="49">
        <v>0</v>
      </c>
      <c r="O119" s="13"/>
      <c r="P119" s="13"/>
      <c r="Q119" s="13"/>
    </row>
    <row r="120" spans="1:17" hidden="1" outlineLevel="2" x14ac:dyDescent="0.2">
      <c r="B120" s="1"/>
      <c r="C120" s="50"/>
      <c r="D120" s="1"/>
      <c r="E120" s="1"/>
      <c r="F120" s="1"/>
      <c r="G120" s="1"/>
      <c r="H120" s="1"/>
      <c r="I120" s="1"/>
      <c r="J120" s="1"/>
      <c r="K120" s="51"/>
      <c r="L120" s="51"/>
      <c r="M120" s="1"/>
      <c r="N120" s="51"/>
    </row>
    <row r="121" spans="1:17" ht="12" outlineLevel="1" collapsed="1" x14ac:dyDescent="0.25">
      <c r="A121" s="34"/>
      <c r="B121" s="35">
        <v>2</v>
      </c>
      <c r="C121" s="36"/>
      <c r="D121" s="37"/>
      <c r="E121" s="38" t="s">
        <v>225</v>
      </c>
      <c r="F121" s="39">
        <f t="shared" ref="F121:N121" si="4">SUBTOTAL(9,F122:F239)</f>
        <v>112879.67</v>
      </c>
      <c r="G121" s="39">
        <f t="shared" si="4"/>
        <v>811207.31555838021</v>
      </c>
      <c r="H121" s="39">
        <f t="shared" si="4"/>
        <v>28392.256044543297</v>
      </c>
      <c r="I121" s="39">
        <f t="shared" si="4"/>
        <v>1630598.1005653257</v>
      </c>
      <c r="J121" s="40">
        <f t="shared" si="4"/>
        <v>48305.79</v>
      </c>
      <c r="K121" s="41">
        <f t="shared" si="4"/>
        <v>369009.51249075</v>
      </c>
      <c r="L121" s="41">
        <f t="shared" si="4"/>
        <v>1707296.1466098691</v>
      </c>
      <c r="M121" s="42">
        <f t="shared" si="4"/>
        <v>2076305.6591006189</v>
      </c>
      <c r="N121" s="41">
        <f t="shared" si="4"/>
        <v>924086.98555838002</v>
      </c>
      <c r="O121" s="1"/>
      <c r="P121" s="13"/>
      <c r="Q121" s="13"/>
    </row>
    <row r="122" spans="1:17" ht="12.75" hidden="1" customHeight="1" outlineLevel="2" x14ac:dyDescent="0.2">
      <c r="A122" s="43"/>
      <c r="B122" s="44"/>
      <c r="C122" s="45">
        <v>179</v>
      </c>
      <c r="D122" s="46" t="s">
        <v>63</v>
      </c>
      <c r="E122" s="47" t="s">
        <v>64</v>
      </c>
      <c r="F122" s="48">
        <v>0</v>
      </c>
      <c r="G122" s="48">
        <v>0</v>
      </c>
      <c r="H122" s="48">
        <v>0</v>
      </c>
      <c r="I122" s="48">
        <v>20700</v>
      </c>
      <c r="J122" s="48">
        <v>0</v>
      </c>
      <c r="K122" s="49">
        <v>0</v>
      </c>
      <c r="L122" s="49">
        <v>20700</v>
      </c>
      <c r="M122" s="48">
        <v>20700</v>
      </c>
      <c r="N122" s="49">
        <v>0</v>
      </c>
      <c r="O122" s="13"/>
      <c r="P122" s="13"/>
      <c r="Q122" s="13"/>
    </row>
    <row r="123" spans="1:17" ht="12.75" hidden="1" customHeight="1" outlineLevel="2" x14ac:dyDescent="0.2">
      <c r="A123" s="43"/>
      <c r="B123" s="44"/>
      <c r="C123" s="45">
        <v>115</v>
      </c>
      <c r="D123" s="46" t="s">
        <v>118</v>
      </c>
      <c r="E123" s="47" t="s">
        <v>119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9">
        <v>40000</v>
      </c>
      <c r="L123" s="49">
        <v>0</v>
      </c>
      <c r="M123" s="48">
        <v>40000</v>
      </c>
      <c r="N123" s="49">
        <v>0</v>
      </c>
      <c r="O123" s="13"/>
      <c r="P123" s="13"/>
      <c r="Q123" s="13"/>
    </row>
    <row r="124" spans="1:17" ht="12.75" hidden="1" customHeight="1" outlineLevel="2" x14ac:dyDescent="0.2">
      <c r="A124" s="43"/>
      <c r="B124" s="44"/>
      <c r="C124" s="45">
        <v>304</v>
      </c>
      <c r="D124" s="46" t="s">
        <v>55</v>
      </c>
      <c r="E124" s="47" t="s">
        <v>56</v>
      </c>
      <c r="F124" s="48">
        <v>0</v>
      </c>
      <c r="G124" s="48">
        <v>0</v>
      </c>
      <c r="H124" s="48">
        <v>0</v>
      </c>
      <c r="I124" s="48">
        <v>5050</v>
      </c>
      <c r="J124" s="48">
        <v>0</v>
      </c>
      <c r="K124" s="49">
        <v>0</v>
      </c>
      <c r="L124" s="49">
        <v>5050</v>
      </c>
      <c r="M124" s="48">
        <v>5050</v>
      </c>
      <c r="N124" s="49">
        <v>0</v>
      </c>
      <c r="O124" s="13"/>
      <c r="P124" s="13"/>
      <c r="Q124" s="13"/>
    </row>
    <row r="125" spans="1:17" ht="12.75" hidden="1" customHeight="1" outlineLevel="2" x14ac:dyDescent="0.2">
      <c r="A125" s="43"/>
      <c r="B125" s="44"/>
      <c r="C125" s="45">
        <v>325</v>
      </c>
      <c r="D125" s="46" t="s">
        <v>144</v>
      </c>
      <c r="E125" s="47" t="s">
        <v>145</v>
      </c>
      <c r="F125" s="48">
        <v>0</v>
      </c>
      <c r="G125" s="48">
        <v>0</v>
      </c>
      <c r="H125" s="48">
        <v>0</v>
      </c>
      <c r="I125" s="48">
        <v>625.04999999999984</v>
      </c>
      <c r="J125" s="48">
        <v>0</v>
      </c>
      <c r="K125" s="49">
        <v>0</v>
      </c>
      <c r="L125" s="49">
        <v>625.04999999999995</v>
      </c>
      <c r="M125" s="48">
        <v>625.04999999999995</v>
      </c>
      <c r="N125" s="49">
        <v>0</v>
      </c>
      <c r="O125" s="13"/>
      <c r="P125" s="13"/>
      <c r="Q125" s="13"/>
    </row>
    <row r="126" spans="1:17" ht="12.75" hidden="1" customHeight="1" outlineLevel="2" x14ac:dyDescent="0.2">
      <c r="A126" s="43"/>
      <c r="B126" s="44"/>
      <c r="C126" s="45">
        <v>198</v>
      </c>
      <c r="D126" s="46" t="s">
        <v>207</v>
      </c>
      <c r="E126" s="47" t="s">
        <v>208</v>
      </c>
      <c r="F126" s="48">
        <v>0</v>
      </c>
      <c r="G126" s="48">
        <v>50899.888020000013</v>
      </c>
      <c r="H126" s="48">
        <v>0</v>
      </c>
      <c r="I126" s="48">
        <v>0</v>
      </c>
      <c r="J126" s="48">
        <v>0</v>
      </c>
      <c r="K126" s="49">
        <v>0</v>
      </c>
      <c r="L126" s="49">
        <v>0</v>
      </c>
      <c r="M126" s="48">
        <v>0</v>
      </c>
      <c r="N126" s="49">
        <v>50899.888020000013</v>
      </c>
      <c r="O126" s="13"/>
      <c r="P126" s="13"/>
      <c r="Q126" s="13"/>
    </row>
    <row r="127" spans="1:17" ht="12.75" hidden="1" customHeight="1" outlineLevel="2" x14ac:dyDescent="0.2">
      <c r="A127" s="43"/>
      <c r="B127" s="44"/>
      <c r="C127" s="45">
        <v>147</v>
      </c>
      <c r="D127" s="46" t="s">
        <v>163</v>
      </c>
      <c r="E127" s="47" t="s">
        <v>164</v>
      </c>
      <c r="F127" s="48">
        <v>0</v>
      </c>
      <c r="G127" s="48">
        <v>0</v>
      </c>
      <c r="H127" s="48">
        <v>0</v>
      </c>
      <c r="I127" s="48">
        <v>11879.651857500001</v>
      </c>
      <c r="J127" s="48">
        <v>0</v>
      </c>
      <c r="K127" s="49">
        <v>0</v>
      </c>
      <c r="L127" s="49">
        <v>11879.651857499999</v>
      </c>
      <c r="M127" s="48">
        <v>11879.651857499999</v>
      </c>
      <c r="N127" s="49">
        <v>0</v>
      </c>
      <c r="O127" s="13"/>
      <c r="P127" s="13"/>
      <c r="Q127" s="13"/>
    </row>
    <row r="128" spans="1:17" ht="12.75" hidden="1" customHeight="1" outlineLevel="2" x14ac:dyDescent="0.2">
      <c r="A128" s="43"/>
      <c r="B128" s="44"/>
      <c r="C128" s="45">
        <v>128</v>
      </c>
      <c r="D128" s="46" t="s">
        <v>161</v>
      </c>
      <c r="E128" s="47" t="s">
        <v>162</v>
      </c>
      <c r="F128" s="48">
        <v>0</v>
      </c>
      <c r="G128" s="48">
        <v>0</v>
      </c>
      <c r="H128" s="48">
        <v>0</v>
      </c>
      <c r="I128" s="48">
        <v>5732.55</v>
      </c>
      <c r="J128" s="48">
        <v>0</v>
      </c>
      <c r="K128" s="49">
        <v>0</v>
      </c>
      <c r="L128" s="49">
        <v>5732.55</v>
      </c>
      <c r="M128" s="48">
        <v>5732.55</v>
      </c>
      <c r="N128" s="49">
        <v>0</v>
      </c>
      <c r="O128" s="13"/>
      <c r="P128" s="13"/>
      <c r="Q128" s="13"/>
    </row>
    <row r="129" spans="1:17" ht="12.75" hidden="1" customHeight="1" outlineLevel="2" x14ac:dyDescent="0.2">
      <c r="A129" s="43"/>
      <c r="B129" s="44"/>
      <c r="C129" s="45">
        <v>130</v>
      </c>
      <c r="D129" s="46" t="s">
        <v>106</v>
      </c>
      <c r="E129" s="47" t="s">
        <v>107</v>
      </c>
      <c r="F129" s="48">
        <v>0</v>
      </c>
      <c r="G129" s="48">
        <v>0</v>
      </c>
      <c r="H129" s="48">
        <v>0</v>
      </c>
      <c r="I129" s="48">
        <v>1896.1650000000002</v>
      </c>
      <c r="J129" s="48">
        <v>0</v>
      </c>
      <c r="K129" s="49">
        <v>0</v>
      </c>
      <c r="L129" s="49">
        <v>1896.1650000000002</v>
      </c>
      <c r="M129" s="48">
        <v>1896.1650000000002</v>
      </c>
      <c r="N129" s="49">
        <v>0</v>
      </c>
      <c r="O129" s="13"/>
      <c r="P129" s="13"/>
      <c r="Q129" s="13"/>
    </row>
    <row r="130" spans="1:17" ht="12.75" hidden="1" customHeight="1" outlineLevel="2" x14ac:dyDescent="0.2">
      <c r="A130" s="43"/>
      <c r="B130" s="44"/>
      <c r="C130" s="45">
        <v>340</v>
      </c>
      <c r="D130" s="46" t="s">
        <v>47</v>
      </c>
      <c r="E130" s="47" t="s">
        <v>48</v>
      </c>
      <c r="F130" s="48">
        <v>0</v>
      </c>
      <c r="G130" s="48">
        <v>0</v>
      </c>
      <c r="H130" s="48">
        <v>0</v>
      </c>
      <c r="I130" s="48">
        <v>3611.5065</v>
      </c>
      <c r="J130" s="48">
        <v>0</v>
      </c>
      <c r="K130" s="49">
        <v>0</v>
      </c>
      <c r="L130" s="49">
        <v>3611.5064999999991</v>
      </c>
      <c r="M130" s="48">
        <v>3611.5064999999991</v>
      </c>
      <c r="N130" s="49">
        <v>0</v>
      </c>
      <c r="O130" s="13"/>
      <c r="P130" s="13"/>
      <c r="Q130" s="13"/>
    </row>
    <row r="131" spans="1:17" ht="12.75" hidden="1" customHeight="1" outlineLevel="2" x14ac:dyDescent="0.2">
      <c r="A131" s="43"/>
      <c r="B131" s="44"/>
      <c r="C131" s="45">
        <v>341</v>
      </c>
      <c r="D131" s="46" t="s">
        <v>39</v>
      </c>
      <c r="E131" s="47" t="s">
        <v>40</v>
      </c>
      <c r="F131" s="48">
        <v>0</v>
      </c>
      <c r="G131" s="48">
        <v>0</v>
      </c>
      <c r="H131" s="48">
        <v>0</v>
      </c>
      <c r="I131" s="48">
        <v>5159.2950000000001</v>
      </c>
      <c r="J131" s="48">
        <v>0</v>
      </c>
      <c r="K131" s="49">
        <v>0</v>
      </c>
      <c r="L131" s="49">
        <v>5159.2950000000001</v>
      </c>
      <c r="M131" s="48">
        <v>5159.2950000000001</v>
      </c>
      <c r="N131" s="49">
        <v>0</v>
      </c>
      <c r="O131" s="13"/>
      <c r="P131" s="13"/>
      <c r="Q131" s="13"/>
    </row>
    <row r="132" spans="1:17" ht="12.75" hidden="1" customHeight="1" outlineLevel="2" x14ac:dyDescent="0.2">
      <c r="A132" s="43"/>
      <c r="B132" s="44"/>
      <c r="C132" s="45">
        <v>337</v>
      </c>
      <c r="D132" s="46" t="s">
        <v>78</v>
      </c>
      <c r="E132" s="47" t="s">
        <v>79</v>
      </c>
      <c r="F132" s="48">
        <v>0</v>
      </c>
      <c r="G132" s="48">
        <v>0</v>
      </c>
      <c r="H132" s="48">
        <v>0</v>
      </c>
      <c r="I132" s="48">
        <v>632.05500000000006</v>
      </c>
      <c r="J132" s="48">
        <v>0</v>
      </c>
      <c r="K132" s="49">
        <v>0</v>
      </c>
      <c r="L132" s="49">
        <v>632.05500000000006</v>
      </c>
      <c r="M132" s="48">
        <v>632.05500000000006</v>
      </c>
      <c r="N132" s="49">
        <v>0</v>
      </c>
      <c r="O132" s="13"/>
      <c r="P132" s="13"/>
      <c r="Q132" s="13"/>
    </row>
    <row r="133" spans="1:17" ht="12.75" hidden="1" customHeight="1" outlineLevel="2" x14ac:dyDescent="0.2">
      <c r="A133" s="43"/>
      <c r="B133" s="44"/>
      <c r="C133" s="45">
        <v>121</v>
      </c>
      <c r="D133" s="46" t="s">
        <v>74</v>
      </c>
      <c r="E133" s="47" t="s">
        <v>75</v>
      </c>
      <c r="F133" s="48">
        <v>0</v>
      </c>
      <c r="G133" s="48">
        <v>0</v>
      </c>
      <c r="H133" s="48">
        <v>0</v>
      </c>
      <c r="I133" s="48">
        <v>6561.1024999999991</v>
      </c>
      <c r="J133" s="48">
        <v>0</v>
      </c>
      <c r="K133" s="49">
        <v>0</v>
      </c>
      <c r="L133" s="49">
        <v>6561.1024999999991</v>
      </c>
      <c r="M133" s="48">
        <v>6561.1024999999991</v>
      </c>
      <c r="N133" s="49">
        <v>0</v>
      </c>
      <c r="O133" s="13"/>
      <c r="P133" s="13"/>
      <c r="Q133" s="13"/>
    </row>
    <row r="134" spans="1:17" ht="12.75" hidden="1" customHeight="1" outlineLevel="2" x14ac:dyDescent="0.2">
      <c r="A134" s="43"/>
      <c r="B134" s="44"/>
      <c r="C134" s="45">
        <v>191</v>
      </c>
      <c r="D134" s="46" t="s">
        <v>65</v>
      </c>
      <c r="E134" s="47" t="s">
        <v>66</v>
      </c>
      <c r="F134" s="48">
        <v>0</v>
      </c>
      <c r="G134" s="48">
        <v>27442.449240000002</v>
      </c>
      <c r="H134" s="48">
        <v>0</v>
      </c>
      <c r="I134" s="48">
        <v>5505.2800000000007</v>
      </c>
      <c r="J134" s="48">
        <v>0</v>
      </c>
      <c r="K134" s="49">
        <v>0</v>
      </c>
      <c r="L134" s="49">
        <v>5505.2800000000007</v>
      </c>
      <c r="M134" s="48">
        <v>5505.2800000000007</v>
      </c>
      <c r="N134" s="49">
        <v>27442.449240000002</v>
      </c>
      <c r="O134" s="13"/>
      <c r="P134" s="13"/>
      <c r="Q134" s="13"/>
    </row>
    <row r="135" spans="1:17" ht="12.75" hidden="1" customHeight="1" outlineLevel="2" x14ac:dyDescent="0.2">
      <c r="A135" s="43"/>
      <c r="B135" s="44"/>
      <c r="C135" s="45">
        <v>242</v>
      </c>
      <c r="D135" s="46" t="s">
        <v>226</v>
      </c>
      <c r="E135" s="47" t="s">
        <v>227</v>
      </c>
      <c r="F135" s="48">
        <v>0</v>
      </c>
      <c r="G135" s="48">
        <v>82291.273860000001</v>
      </c>
      <c r="H135" s="48">
        <v>0</v>
      </c>
      <c r="I135" s="48">
        <v>15093.420000000002</v>
      </c>
      <c r="J135" s="48">
        <v>0</v>
      </c>
      <c r="K135" s="49">
        <v>0</v>
      </c>
      <c r="L135" s="49">
        <v>15093.420000000002</v>
      </c>
      <c r="M135" s="48">
        <v>15093.420000000002</v>
      </c>
      <c r="N135" s="49">
        <v>82291.273860000001</v>
      </c>
      <c r="O135" s="13"/>
      <c r="P135" s="13"/>
      <c r="Q135" s="13"/>
    </row>
    <row r="136" spans="1:17" ht="12.75" hidden="1" customHeight="1" outlineLevel="2" x14ac:dyDescent="0.2">
      <c r="A136" s="43"/>
      <c r="B136" s="44"/>
      <c r="C136" s="45">
        <v>302</v>
      </c>
      <c r="D136" s="46" t="s">
        <v>228</v>
      </c>
      <c r="E136" s="47" t="s">
        <v>229</v>
      </c>
      <c r="F136" s="48">
        <v>0</v>
      </c>
      <c r="G136" s="48">
        <v>0</v>
      </c>
      <c r="H136" s="48">
        <v>0</v>
      </c>
      <c r="I136" s="48">
        <v>520.84500000000003</v>
      </c>
      <c r="J136" s="48">
        <v>0</v>
      </c>
      <c r="K136" s="49">
        <v>0</v>
      </c>
      <c r="L136" s="49">
        <v>520.84500000000003</v>
      </c>
      <c r="M136" s="48">
        <v>520.84500000000003</v>
      </c>
      <c r="N136" s="49">
        <v>0</v>
      </c>
      <c r="O136" s="13"/>
      <c r="P136" s="13"/>
      <c r="Q136" s="13"/>
    </row>
    <row r="137" spans="1:17" ht="12.75" hidden="1" customHeight="1" outlineLevel="2" x14ac:dyDescent="0.2">
      <c r="A137" s="43"/>
      <c r="B137" s="44"/>
      <c r="C137" s="45">
        <v>305</v>
      </c>
      <c r="D137" s="46" t="s">
        <v>136</v>
      </c>
      <c r="E137" s="47" t="s">
        <v>137</v>
      </c>
      <c r="F137" s="48">
        <v>0</v>
      </c>
      <c r="G137" s="48">
        <v>96.812939999999998</v>
      </c>
      <c r="H137" s="48">
        <v>0</v>
      </c>
      <c r="I137" s="48">
        <v>265.46999999999997</v>
      </c>
      <c r="J137" s="48">
        <v>0</v>
      </c>
      <c r="K137" s="49">
        <v>10.26</v>
      </c>
      <c r="L137" s="49">
        <v>265.47000000000003</v>
      </c>
      <c r="M137" s="48">
        <v>275.73</v>
      </c>
      <c r="N137" s="49">
        <v>96.812939999999998</v>
      </c>
      <c r="O137" s="13"/>
      <c r="P137" s="13"/>
      <c r="Q137" s="13"/>
    </row>
    <row r="138" spans="1:17" ht="12.75" hidden="1" customHeight="1" outlineLevel="2" x14ac:dyDescent="0.2">
      <c r="A138" s="43"/>
      <c r="B138" s="44"/>
      <c r="C138" s="45">
        <v>310</v>
      </c>
      <c r="D138" s="46" t="s">
        <v>230</v>
      </c>
      <c r="E138" s="47" t="s">
        <v>231</v>
      </c>
      <c r="F138" s="48">
        <v>0</v>
      </c>
      <c r="G138" s="48">
        <v>0</v>
      </c>
      <c r="H138" s="48">
        <v>0</v>
      </c>
      <c r="I138" s="48">
        <v>2988.0999999999995</v>
      </c>
      <c r="J138" s="48">
        <v>0</v>
      </c>
      <c r="K138" s="49">
        <v>0</v>
      </c>
      <c r="L138" s="49">
        <v>2988.0999999999995</v>
      </c>
      <c r="M138" s="48">
        <v>2988.0999999999995</v>
      </c>
      <c r="N138" s="49">
        <v>0</v>
      </c>
      <c r="O138" s="13"/>
      <c r="P138" s="13"/>
      <c r="Q138" s="13"/>
    </row>
    <row r="139" spans="1:17" ht="12.75" hidden="1" customHeight="1" outlineLevel="2" x14ac:dyDescent="0.2">
      <c r="A139" s="43"/>
      <c r="B139" s="44"/>
      <c r="C139" s="45">
        <v>336</v>
      </c>
      <c r="D139" s="46" t="s">
        <v>215</v>
      </c>
      <c r="E139" s="47" t="s">
        <v>216</v>
      </c>
      <c r="F139" s="48">
        <v>0</v>
      </c>
      <c r="G139" s="48">
        <v>0</v>
      </c>
      <c r="H139" s="48">
        <v>0</v>
      </c>
      <c r="I139" s="48">
        <v>442.43849999999998</v>
      </c>
      <c r="J139" s="48">
        <v>0</v>
      </c>
      <c r="K139" s="49">
        <v>0</v>
      </c>
      <c r="L139" s="49">
        <v>442.43849999999992</v>
      </c>
      <c r="M139" s="48">
        <v>442.43849999999992</v>
      </c>
      <c r="N139" s="49">
        <v>0</v>
      </c>
      <c r="O139" s="13"/>
      <c r="P139" s="13"/>
      <c r="Q139" s="13"/>
    </row>
    <row r="140" spans="1:17" ht="12.75" hidden="1" customHeight="1" outlineLevel="2" x14ac:dyDescent="0.2">
      <c r="A140" s="43"/>
      <c r="B140" s="44"/>
      <c r="C140" s="45">
        <v>195</v>
      </c>
      <c r="D140" s="46" t="s">
        <v>70</v>
      </c>
      <c r="E140" s="47" t="s">
        <v>71</v>
      </c>
      <c r="F140" s="48">
        <v>5117.72</v>
      </c>
      <c r="G140" s="48">
        <v>0</v>
      </c>
      <c r="H140" s="48">
        <v>0</v>
      </c>
      <c r="I140" s="48">
        <v>956.61</v>
      </c>
      <c r="J140" s="48">
        <v>0</v>
      </c>
      <c r="K140" s="49">
        <v>0</v>
      </c>
      <c r="L140" s="49">
        <v>956.61</v>
      </c>
      <c r="M140" s="48">
        <v>956.61</v>
      </c>
      <c r="N140" s="49">
        <v>5117.72</v>
      </c>
      <c r="O140" s="13"/>
      <c r="P140" s="13"/>
      <c r="Q140" s="13"/>
    </row>
    <row r="141" spans="1:17" ht="12.75" hidden="1" customHeight="1" outlineLevel="2" x14ac:dyDescent="0.2">
      <c r="A141" s="43"/>
      <c r="B141" s="44"/>
      <c r="C141" s="45">
        <v>342</v>
      </c>
      <c r="D141" s="46" t="s">
        <v>43</v>
      </c>
      <c r="E141" s="47" t="s">
        <v>44</v>
      </c>
      <c r="F141" s="48">
        <v>0</v>
      </c>
      <c r="G141" s="48">
        <v>0</v>
      </c>
      <c r="H141" s="48">
        <v>0</v>
      </c>
      <c r="I141" s="48">
        <v>5750</v>
      </c>
      <c r="J141" s="48">
        <v>0</v>
      </c>
      <c r="K141" s="49">
        <v>0</v>
      </c>
      <c r="L141" s="49">
        <v>5750</v>
      </c>
      <c r="M141" s="48">
        <v>5750</v>
      </c>
      <c r="N141" s="49">
        <v>0</v>
      </c>
      <c r="O141" s="13"/>
      <c r="P141" s="13"/>
      <c r="Q141" s="13"/>
    </row>
    <row r="142" spans="1:17" ht="12.75" hidden="1" customHeight="1" outlineLevel="2" x14ac:dyDescent="0.2">
      <c r="A142" s="43"/>
      <c r="B142" s="44"/>
      <c r="C142" s="45">
        <v>292</v>
      </c>
      <c r="D142" s="46" t="s">
        <v>232</v>
      </c>
      <c r="E142" s="47" t="s">
        <v>233</v>
      </c>
      <c r="F142" s="48">
        <v>0</v>
      </c>
      <c r="G142" s="48">
        <v>0</v>
      </c>
      <c r="H142" s="48">
        <v>0</v>
      </c>
      <c r="I142" s="48">
        <v>1672.4083783656004</v>
      </c>
      <c r="J142" s="48">
        <v>0</v>
      </c>
      <c r="K142" s="49">
        <v>0</v>
      </c>
      <c r="L142" s="49">
        <v>1672.4083783656004</v>
      </c>
      <c r="M142" s="48">
        <v>1672.4083783656004</v>
      </c>
      <c r="N142" s="49">
        <v>0</v>
      </c>
      <c r="O142" s="13"/>
      <c r="P142" s="13"/>
      <c r="Q142" s="13"/>
    </row>
    <row r="143" spans="1:17" ht="12.75" hidden="1" customHeight="1" outlineLevel="2" x14ac:dyDescent="0.2">
      <c r="A143" s="43"/>
      <c r="B143" s="44"/>
      <c r="C143" s="45">
        <v>196</v>
      </c>
      <c r="D143" s="46" t="s">
        <v>84</v>
      </c>
      <c r="E143" s="47" t="s">
        <v>85</v>
      </c>
      <c r="F143" s="48">
        <v>7912.72</v>
      </c>
      <c r="G143" s="48">
        <v>0</v>
      </c>
      <c r="H143" s="48">
        <v>0</v>
      </c>
      <c r="I143" s="48">
        <v>1486.5</v>
      </c>
      <c r="J143" s="48">
        <v>0</v>
      </c>
      <c r="K143" s="49">
        <v>0</v>
      </c>
      <c r="L143" s="49">
        <v>1486.5</v>
      </c>
      <c r="M143" s="48">
        <v>1486.5</v>
      </c>
      <c r="N143" s="49">
        <v>7912.72</v>
      </c>
      <c r="O143" s="13"/>
      <c r="P143" s="13"/>
      <c r="Q143" s="13"/>
    </row>
    <row r="144" spans="1:17" ht="12.75" hidden="1" customHeight="1" outlineLevel="2" x14ac:dyDescent="0.2">
      <c r="A144" s="43"/>
      <c r="B144" s="44"/>
      <c r="C144" s="45">
        <v>228</v>
      </c>
      <c r="D144" s="46" t="s">
        <v>138</v>
      </c>
      <c r="E144" s="47" t="s">
        <v>139</v>
      </c>
      <c r="F144" s="48">
        <v>0</v>
      </c>
      <c r="G144" s="48">
        <v>9126.4800000000014</v>
      </c>
      <c r="H144" s="48">
        <v>0</v>
      </c>
      <c r="I144" s="48">
        <v>45279.3</v>
      </c>
      <c r="J144" s="48">
        <v>0</v>
      </c>
      <c r="K144" s="49">
        <v>0</v>
      </c>
      <c r="L144" s="49">
        <v>45279.299999999988</v>
      </c>
      <c r="M144" s="48">
        <v>45279.299999999988</v>
      </c>
      <c r="N144" s="49">
        <v>9126.4800000000014</v>
      </c>
      <c r="O144" s="13"/>
      <c r="P144" s="13"/>
      <c r="Q144" s="13"/>
    </row>
    <row r="145" spans="1:17" ht="12.75" hidden="1" customHeight="1" outlineLevel="2" x14ac:dyDescent="0.2">
      <c r="A145" s="43"/>
      <c r="B145" s="44"/>
      <c r="C145" s="45">
        <v>159</v>
      </c>
      <c r="D145" s="46" t="s">
        <v>234</v>
      </c>
      <c r="E145" s="47" t="s">
        <v>235</v>
      </c>
      <c r="F145" s="48">
        <v>0</v>
      </c>
      <c r="G145" s="48">
        <v>0</v>
      </c>
      <c r="H145" s="48">
        <v>0</v>
      </c>
      <c r="I145" s="48">
        <v>2515.5700000000002</v>
      </c>
      <c r="J145" s="48">
        <v>0</v>
      </c>
      <c r="K145" s="49">
        <v>0</v>
      </c>
      <c r="L145" s="49">
        <v>2515.5700000000002</v>
      </c>
      <c r="M145" s="48">
        <v>2515.5700000000002</v>
      </c>
      <c r="N145" s="49">
        <v>0</v>
      </c>
      <c r="O145" s="13"/>
      <c r="P145" s="13"/>
      <c r="Q145" s="13"/>
    </row>
    <row r="146" spans="1:17" ht="12.75" hidden="1" customHeight="1" outlineLevel="2" x14ac:dyDescent="0.2">
      <c r="A146" s="43"/>
      <c r="B146" s="44"/>
      <c r="C146" s="45">
        <v>152</v>
      </c>
      <c r="D146" s="46" t="s">
        <v>236</v>
      </c>
      <c r="E146" s="47" t="s">
        <v>237</v>
      </c>
      <c r="F146" s="48">
        <v>0</v>
      </c>
      <c r="G146" s="48">
        <v>0</v>
      </c>
      <c r="H146" s="48">
        <v>0</v>
      </c>
      <c r="I146" s="48">
        <v>264.94499999999999</v>
      </c>
      <c r="J146" s="48">
        <v>0</v>
      </c>
      <c r="K146" s="49">
        <v>0</v>
      </c>
      <c r="L146" s="49">
        <v>264.94499999999999</v>
      </c>
      <c r="M146" s="48">
        <v>264.94499999999999</v>
      </c>
      <c r="N146" s="49">
        <v>0</v>
      </c>
      <c r="O146" s="13"/>
      <c r="P146" s="13"/>
      <c r="Q146" s="13"/>
    </row>
    <row r="147" spans="1:17" ht="12.75" hidden="1" customHeight="1" outlineLevel="2" x14ac:dyDescent="0.2">
      <c r="A147" s="43"/>
      <c r="B147" s="44"/>
      <c r="C147" s="45">
        <v>139</v>
      </c>
      <c r="D147" s="46" t="s">
        <v>238</v>
      </c>
      <c r="E147" s="47" t="s">
        <v>239</v>
      </c>
      <c r="F147" s="48">
        <v>0</v>
      </c>
      <c r="G147" s="48">
        <v>0</v>
      </c>
      <c r="H147" s="48">
        <v>0</v>
      </c>
      <c r="I147" s="48">
        <v>1790.4599999999998</v>
      </c>
      <c r="J147" s="48">
        <v>0</v>
      </c>
      <c r="K147" s="49">
        <v>0</v>
      </c>
      <c r="L147" s="49">
        <v>1790.4599999999998</v>
      </c>
      <c r="M147" s="48">
        <v>1790.4599999999998</v>
      </c>
      <c r="N147" s="49">
        <v>0</v>
      </c>
      <c r="O147" s="13"/>
      <c r="P147" s="13"/>
      <c r="Q147" s="13"/>
    </row>
    <row r="148" spans="1:17" ht="12.75" hidden="1" customHeight="1" outlineLevel="2" x14ac:dyDescent="0.2">
      <c r="A148" s="43"/>
      <c r="B148" s="44"/>
      <c r="C148" s="45">
        <v>221</v>
      </c>
      <c r="D148" s="46" t="s">
        <v>240</v>
      </c>
      <c r="E148" s="47" t="s">
        <v>241</v>
      </c>
      <c r="F148" s="48">
        <v>0</v>
      </c>
      <c r="G148" s="48">
        <v>0</v>
      </c>
      <c r="H148" s="48">
        <v>0</v>
      </c>
      <c r="I148" s="48">
        <v>69034.343867999996</v>
      </c>
      <c r="J148" s="48">
        <v>0</v>
      </c>
      <c r="K148" s="49">
        <v>0</v>
      </c>
      <c r="L148" s="49">
        <v>69034.343868000011</v>
      </c>
      <c r="M148" s="48">
        <v>69034.343868000011</v>
      </c>
      <c r="N148" s="49">
        <v>0</v>
      </c>
      <c r="O148" s="13"/>
      <c r="P148" s="13"/>
      <c r="Q148" s="13"/>
    </row>
    <row r="149" spans="1:17" ht="12.75" hidden="1" customHeight="1" outlineLevel="2" x14ac:dyDescent="0.2">
      <c r="A149" s="43"/>
      <c r="B149" s="44"/>
      <c r="C149" s="45">
        <v>209</v>
      </c>
      <c r="D149" s="46" t="s">
        <v>57</v>
      </c>
      <c r="E149" s="47" t="s">
        <v>58</v>
      </c>
      <c r="F149" s="48">
        <v>0</v>
      </c>
      <c r="G149" s="48">
        <v>608.58000000000004</v>
      </c>
      <c r="H149" s="48">
        <v>0</v>
      </c>
      <c r="I149" s="48">
        <v>3991.8600000000006</v>
      </c>
      <c r="J149" s="48">
        <v>0</v>
      </c>
      <c r="K149" s="49">
        <v>0</v>
      </c>
      <c r="L149" s="49">
        <v>3991.86</v>
      </c>
      <c r="M149" s="48">
        <v>3991.86</v>
      </c>
      <c r="N149" s="49">
        <v>608.58000000000004</v>
      </c>
      <c r="O149" s="13"/>
      <c r="P149" s="13"/>
      <c r="Q149" s="13"/>
    </row>
    <row r="150" spans="1:17" ht="12.75" hidden="1" customHeight="1" outlineLevel="2" x14ac:dyDescent="0.2">
      <c r="A150" s="43"/>
      <c r="B150" s="44"/>
      <c r="C150" s="45">
        <v>143</v>
      </c>
      <c r="D150" s="46" t="s">
        <v>209</v>
      </c>
      <c r="E150" s="47" t="s">
        <v>210</v>
      </c>
      <c r="F150" s="48">
        <v>0</v>
      </c>
      <c r="G150" s="48">
        <v>0</v>
      </c>
      <c r="H150" s="48">
        <v>0</v>
      </c>
      <c r="I150" s="48">
        <v>1538.13</v>
      </c>
      <c r="J150" s="48">
        <v>0</v>
      </c>
      <c r="K150" s="49">
        <v>0</v>
      </c>
      <c r="L150" s="49">
        <v>1538.13</v>
      </c>
      <c r="M150" s="48">
        <v>1538.13</v>
      </c>
      <c r="N150" s="49">
        <v>0</v>
      </c>
      <c r="O150" s="13"/>
      <c r="P150" s="13"/>
      <c r="Q150" s="13"/>
    </row>
    <row r="151" spans="1:17" ht="12.75" hidden="1" customHeight="1" outlineLevel="2" x14ac:dyDescent="0.2">
      <c r="A151" s="43"/>
      <c r="B151" s="44"/>
      <c r="C151" s="45">
        <v>149</v>
      </c>
      <c r="D151" s="46" t="s">
        <v>242</v>
      </c>
      <c r="E151" s="47" t="s">
        <v>243</v>
      </c>
      <c r="F151" s="48">
        <v>0</v>
      </c>
      <c r="G151" s="48">
        <v>0</v>
      </c>
      <c r="H151" s="48">
        <v>0</v>
      </c>
      <c r="I151" s="48">
        <v>229.17500000000001</v>
      </c>
      <c r="J151" s="48">
        <v>0</v>
      </c>
      <c r="K151" s="49">
        <v>0</v>
      </c>
      <c r="L151" s="49">
        <v>229.17500000000001</v>
      </c>
      <c r="M151" s="48">
        <v>229.17500000000001</v>
      </c>
      <c r="N151" s="49">
        <v>0</v>
      </c>
      <c r="O151" s="13"/>
      <c r="P151" s="13"/>
      <c r="Q151" s="13"/>
    </row>
    <row r="152" spans="1:17" ht="12.75" hidden="1" customHeight="1" outlineLevel="2" x14ac:dyDescent="0.2">
      <c r="A152" s="43"/>
      <c r="B152" s="44"/>
      <c r="C152" s="45">
        <v>299</v>
      </c>
      <c r="D152" s="46" t="s">
        <v>244</v>
      </c>
      <c r="E152" s="47" t="s">
        <v>245</v>
      </c>
      <c r="F152" s="48">
        <v>0</v>
      </c>
      <c r="G152" s="48">
        <v>306.56</v>
      </c>
      <c r="H152" s="48">
        <v>0</v>
      </c>
      <c r="I152" s="48">
        <v>259.44</v>
      </c>
      <c r="J152" s="48">
        <v>0</v>
      </c>
      <c r="K152" s="49">
        <v>0</v>
      </c>
      <c r="L152" s="49">
        <v>259.44</v>
      </c>
      <c r="M152" s="48">
        <v>259.44</v>
      </c>
      <c r="N152" s="49">
        <v>306.56</v>
      </c>
      <c r="O152" s="13"/>
      <c r="P152" s="13"/>
      <c r="Q152" s="13"/>
    </row>
    <row r="153" spans="1:17" ht="12.75" hidden="1" customHeight="1" outlineLevel="2" x14ac:dyDescent="0.2">
      <c r="A153" s="43"/>
      <c r="B153" s="44"/>
      <c r="C153" s="45">
        <v>324</v>
      </c>
      <c r="D153" s="46" t="s">
        <v>213</v>
      </c>
      <c r="E153" s="47" t="s">
        <v>214</v>
      </c>
      <c r="F153" s="48">
        <v>0</v>
      </c>
      <c r="G153" s="48">
        <v>5536.98</v>
      </c>
      <c r="H153" s="48">
        <v>0</v>
      </c>
      <c r="I153" s="48">
        <v>1250.0999999999997</v>
      </c>
      <c r="J153" s="48">
        <v>0</v>
      </c>
      <c r="K153" s="49">
        <v>0</v>
      </c>
      <c r="L153" s="49">
        <v>1250.0999999999999</v>
      </c>
      <c r="M153" s="48">
        <v>1250.0999999999999</v>
      </c>
      <c r="N153" s="49">
        <v>5536.98</v>
      </c>
      <c r="O153" s="13"/>
      <c r="P153" s="13"/>
      <c r="Q153" s="13"/>
    </row>
    <row r="154" spans="1:17" ht="12.75" hidden="1" customHeight="1" outlineLevel="2" x14ac:dyDescent="0.2">
      <c r="A154" s="43"/>
      <c r="B154" s="44"/>
      <c r="C154" s="45">
        <v>122</v>
      </c>
      <c r="D154" s="46" t="s">
        <v>112</v>
      </c>
      <c r="E154" s="47" t="s">
        <v>113</v>
      </c>
      <c r="F154" s="48">
        <v>0</v>
      </c>
      <c r="G154" s="48">
        <v>0</v>
      </c>
      <c r="H154" s="48">
        <v>0</v>
      </c>
      <c r="I154" s="48">
        <v>1114.875</v>
      </c>
      <c r="J154" s="48">
        <v>0</v>
      </c>
      <c r="K154" s="49">
        <v>0</v>
      </c>
      <c r="L154" s="49">
        <v>1114.875</v>
      </c>
      <c r="M154" s="48">
        <v>1114.875</v>
      </c>
      <c r="N154" s="49">
        <v>0</v>
      </c>
      <c r="O154" s="13"/>
      <c r="P154" s="13"/>
      <c r="Q154" s="13"/>
    </row>
    <row r="155" spans="1:17" ht="12.75" hidden="1" customHeight="1" outlineLevel="2" x14ac:dyDescent="0.2">
      <c r="A155" s="43"/>
      <c r="B155" s="44"/>
      <c r="C155" s="45">
        <v>151</v>
      </c>
      <c r="D155" s="46" t="s">
        <v>246</v>
      </c>
      <c r="E155" s="47" t="s">
        <v>247</v>
      </c>
      <c r="F155" s="48">
        <v>0</v>
      </c>
      <c r="G155" s="48">
        <v>0</v>
      </c>
      <c r="H155" s="48">
        <v>0</v>
      </c>
      <c r="I155" s="48">
        <v>300.505</v>
      </c>
      <c r="J155" s="48">
        <v>0</v>
      </c>
      <c r="K155" s="49">
        <v>0</v>
      </c>
      <c r="L155" s="49">
        <v>300.505</v>
      </c>
      <c r="M155" s="48">
        <v>300.505</v>
      </c>
      <c r="N155" s="49">
        <v>0</v>
      </c>
      <c r="O155" s="13"/>
      <c r="P155" s="13"/>
      <c r="Q155" s="13"/>
    </row>
    <row r="156" spans="1:17" ht="12.75" hidden="1" customHeight="1" outlineLevel="2" x14ac:dyDescent="0.2">
      <c r="A156" s="43"/>
      <c r="B156" s="44"/>
      <c r="C156" s="45">
        <v>158</v>
      </c>
      <c r="D156" s="46" t="s">
        <v>248</v>
      </c>
      <c r="E156" s="47" t="s">
        <v>249</v>
      </c>
      <c r="F156" s="48">
        <v>0</v>
      </c>
      <c r="G156" s="48">
        <v>0</v>
      </c>
      <c r="H156" s="48">
        <v>0</v>
      </c>
      <c r="I156" s="48">
        <v>5505.2800000000007</v>
      </c>
      <c r="J156" s="48">
        <v>0</v>
      </c>
      <c r="K156" s="49">
        <v>0</v>
      </c>
      <c r="L156" s="49">
        <v>5505.2800000000007</v>
      </c>
      <c r="M156" s="48">
        <v>5505.2800000000007</v>
      </c>
      <c r="N156" s="49">
        <v>0</v>
      </c>
      <c r="O156" s="13"/>
      <c r="P156" s="13"/>
      <c r="Q156" s="13"/>
    </row>
    <row r="157" spans="1:17" ht="12.75" hidden="1" customHeight="1" outlineLevel="2" x14ac:dyDescent="0.2">
      <c r="A157" s="43"/>
      <c r="B157" s="44"/>
      <c r="C157" s="45">
        <v>313</v>
      </c>
      <c r="D157" s="46" t="s">
        <v>116</v>
      </c>
      <c r="E157" s="47" t="s">
        <v>117</v>
      </c>
      <c r="F157" s="48">
        <v>0</v>
      </c>
      <c r="G157" s="48">
        <v>3954.45</v>
      </c>
      <c r="H157" s="48">
        <v>0</v>
      </c>
      <c r="I157" s="48">
        <v>0</v>
      </c>
      <c r="J157" s="48">
        <v>0</v>
      </c>
      <c r="K157" s="49">
        <v>119.72</v>
      </c>
      <c r="L157" s="49">
        <v>0</v>
      </c>
      <c r="M157" s="48">
        <v>119.72</v>
      </c>
      <c r="N157" s="49">
        <v>3954.45</v>
      </c>
      <c r="O157" s="13"/>
      <c r="P157" s="13"/>
      <c r="Q157" s="13"/>
    </row>
    <row r="158" spans="1:17" ht="12.75" hidden="1" customHeight="1" outlineLevel="2" x14ac:dyDescent="0.2">
      <c r="A158" s="43"/>
      <c r="B158" s="44"/>
      <c r="C158" s="45">
        <v>112</v>
      </c>
      <c r="D158" s="46" t="s">
        <v>140</v>
      </c>
      <c r="E158" s="47" t="s">
        <v>141</v>
      </c>
      <c r="F158" s="48">
        <v>0</v>
      </c>
      <c r="G158" s="48">
        <v>0</v>
      </c>
      <c r="H158" s="48">
        <v>0</v>
      </c>
      <c r="I158" s="48">
        <v>0</v>
      </c>
      <c r="J158" s="48">
        <v>0</v>
      </c>
      <c r="K158" s="49">
        <v>564</v>
      </c>
      <c r="L158" s="49">
        <v>0</v>
      </c>
      <c r="M158" s="48">
        <v>564</v>
      </c>
      <c r="N158" s="49">
        <v>0</v>
      </c>
      <c r="O158" s="13"/>
      <c r="P158" s="13"/>
      <c r="Q158" s="13"/>
    </row>
    <row r="159" spans="1:17" ht="12.75" hidden="1" customHeight="1" outlineLevel="2" x14ac:dyDescent="0.2">
      <c r="A159" s="43"/>
      <c r="B159" s="44"/>
      <c r="C159" s="45">
        <v>119</v>
      </c>
      <c r="D159" s="46" t="s">
        <v>96</v>
      </c>
      <c r="E159" s="47" t="s">
        <v>97</v>
      </c>
      <c r="F159" s="48">
        <v>0</v>
      </c>
      <c r="G159" s="48">
        <v>0</v>
      </c>
      <c r="H159" s="48">
        <v>0</v>
      </c>
      <c r="I159" s="48">
        <v>1292.8950000000002</v>
      </c>
      <c r="J159" s="48">
        <v>0</v>
      </c>
      <c r="K159" s="49">
        <v>0</v>
      </c>
      <c r="L159" s="49">
        <v>1292.895</v>
      </c>
      <c r="M159" s="48">
        <v>1292.895</v>
      </c>
      <c r="N159" s="49">
        <v>0</v>
      </c>
      <c r="O159" s="13"/>
      <c r="P159" s="13"/>
      <c r="Q159" s="13"/>
    </row>
    <row r="160" spans="1:17" ht="12.75" hidden="1" customHeight="1" outlineLevel="2" x14ac:dyDescent="0.2">
      <c r="A160" s="43"/>
      <c r="B160" s="44"/>
      <c r="C160" s="45">
        <v>150</v>
      </c>
      <c r="D160" s="46" t="s">
        <v>250</v>
      </c>
      <c r="E160" s="47" t="s">
        <v>251</v>
      </c>
      <c r="F160" s="48">
        <v>0</v>
      </c>
      <c r="G160" s="48">
        <v>0</v>
      </c>
      <c r="H160" s="48">
        <v>0</v>
      </c>
      <c r="I160" s="48">
        <v>785.01</v>
      </c>
      <c r="J160" s="48">
        <v>0</v>
      </c>
      <c r="K160" s="49">
        <v>0</v>
      </c>
      <c r="L160" s="49">
        <v>785.00999999999988</v>
      </c>
      <c r="M160" s="48">
        <v>785.00999999999988</v>
      </c>
      <c r="N160" s="49">
        <v>0</v>
      </c>
      <c r="O160" s="13"/>
      <c r="P160" s="13"/>
      <c r="Q160" s="13"/>
    </row>
    <row r="161" spans="1:17" ht="12.75" hidden="1" customHeight="1" outlineLevel="2" x14ac:dyDescent="0.2">
      <c r="A161" s="43"/>
      <c r="B161" s="44"/>
      <c r="C161" s="45">
        <v>190</v>
      </c>
      <c r="D161" s="46" t="s">
        <v>114</v>
      </c>
      <c r="E161" s="47" t="s">
        <v>115</v>
      </c>
      <c r="F161" s="48">
        <v>0</v>
      </c>
      <c r="G161" s="48">
        <v>167328.80316000001</v>
      </c>
      <c r="H161" s="48">
        <v>0</v>
      </c>
      <c r="I161" s="48">
        <v>49547.519999999997</v>
      </c>
      <c r="J161" s="48">
        <v>0</v>
      </c>
      <c r="K161" s="49">
        <v>0</v>
      </c>
      <c r="L161" s="49">
        <v>49547.519999999997</v>
      </c>
      <c r="M161" s="48">
        <v>49547.519999999997</v>
      </c>
      <c r="N161" s="49">
        <v>167328.80316000001</v>
      </c>
      <c r="O161" s="13"/>
      <c r="P161" s="13"/>
      <c r="Q161" s="13"/>
    </row>
    <row r="162" spans="1:17" ht="12.75" hidden="1" customHeight="1" outlineLevel="2" x14ac:dyDescent="0.2">
      <c r="A162" s="43"/>
      <c r="B162" s="44"/>
      <c r="C162" s="45">
        <v>192</v>
      </c>
      <c r="D162" s="46" t="s">
        <v>252</v>
      </c>
      <c r="E162" s="47" t="s">
        <v>253</v>
      </c>
      <c r="F162" s="48">
        <v>35141.75</v>
      </c>
      <c r="G162" s="48">
        <v>7.8173700000000013</v>
      </c>
      <c r="H162" s="48">
        <v>0</v>
      </c>
      <c r="I162" s="48">
        <v>8826.9050000000007</v>
      </c>
      <c r="J162" s="48">
        <v>0</v>
      </c>
      <c r="K162" s="49">
        <v>0</v>
      </c>
      <c r="L162" s="49">
        <v>8826.9050000000007</v>
      </c>
      <c r="M162" s="48">
        <v>8826.9050000000007</v>
      </c>
      <c r="N162" s="49">
        <v>35149.567369999997</v>
      </c>
      <c r="O162" s="13"/>
      <c r="P162" s="13"/>
      <c r="Q162" s="13"/>
    </row>
    <row r="163" spans="1:17" ht="12.75" hidden="1" customHeight="1" outlineLevel="2" x14ac:dyDescent="0.2">
      <c r="A163" s="43"/>
      <c r="B163" s="44"/>
      <c r="C163" s="45">
        <v>141</v>
      </c>
      <c r="D163" s="46" t="s">
        <v>167</v>
      </c>
      <c r="E163" s="47" t="s">
        <v>168</v>
      </c>
      <c r="F163" s="48">
        <v>0</v>
      </c>
      <c r="G163" s="48">
        <v>0</v>
      </c>
      <c r="H163" s="48">
        <v>0</v>
      </c>
      <c r="I163" s="48">
        <v>18457.559999999998</v>
      </c>
      <c r="J163" s="48">
        <v>0</v>
      </c>
      <c r="K163" s="49">
        <v>0</v>
      </c>
      <c r="L163" s="49">
        <v>18457.560000000001</v>
      </c>
      <c r="M163" s="48">
        <v>18457.560000000001</v>
      </c>
      <c r="N163" s="49">
        <v>0</v>
      </c>
      <c r="O163" s="13"/>
      <c r="P163" s="13"/>
      <c r="Q163" s="13"/>
    </row>
    <row r="164" spans="1:17" ht="12.75" hidden="1" customHeight="1" outlineLevel="2" x14ac:dyDescent="0.2">
      <c r="A164" s="43"/>
      <c r="B164" s="44"/>
      <c r="C164" s="45">
        <v>237</v>
      </c>
      <c r="D164" s="46" t="s">
        <v>53</v>
      </c>
      <c r="E164" s="47" t="s">
        <v>54</v>
      </c>
      <c r="F164" s="48">
        <v>0</v>
      </c>
      <c r="G164" s="48">
        <v>0</v>
      </c>
      <c r="H164" s="48">
        <v>0</v>
      </c>
      <c r="I164" s="48">
        <v>4381.4008350000004</v>
      </c>
      <c r="J164" s="48">
        <v>0</v>
      </c>
      <c r="K164" s="49">
        <v>0</v>
      </c>
      <c r="L164" s="49">
        <v>4381.4008349999995</v>
      </c>
      <c r="M164" s="48">
        <v>4381.4008349999995</v>
      </c>
      <c r="N164" s="49">
        <v>0</v>
      </c>
      <c r="O164" s="13"/>
      <c r="P164" s="13"/>
      <c r="Q164" s="13"/>
    </row>
    <row r="165" spans="1:17" ht="12.75" hidden="1" customHeight="1" outlineLevel="2" x14ac:dyDescent="0.2">
      <c r="A165" s="43"/>
      <c r="B165" s="44"/>
      <c r="C165" s="45">
        <v>231</v>
      </c>
      <c r="D165" s="46" t="s">
        <v>124</v>
      </c>
      <c r="E165" s="47" t="s">
        <v>125</v>
      </c>
      <c r="F165" s="48">
        <v>0</v>
      </c>
      <c r="G165" s="48">
        <v>1308.0900000000001</v>
      </c>
      <c r="H165" s="48">
        <v>0</v>
      </c>
      <c r="I165" s="48">
        <v>379.38</v>
      </c>
      <c r="J165" s="48">
        <v>0</v>
      </c>
      <c r="K165" s="49">
        <v>0</v>
      </c>
      <c r="L165" s="49">
        <v>379.38</v>
      </c>
      <c r="M165" s="48">
        <v>379.38</v>
      </c>
      <c r="N165" s="49">
        <v>1308.0900000000001</v>
      </c>
      <c r="O165" s="13"/>
      <c r="P165" s="13"/>
      <c r="Q165" s="13"/>
    </row>
    <row r="166" spans="1:17" ht="12.75" hidden="1" customHeight="1" outlineLevel="2" x14ac:dyDescent="0.2">
      <c r="A166" s="43"/>
      <c r="B166" s="44"/>
      <c r="C166" s="45">
        <v>205</v>
      </c>
      <c r="D166" s="46" t="s">
        <v>203</v>
      </c>
      <c r="E166" s="47" t="s">
        <v>204</v>
      </c>
      <c r="F166" s="48">
        <v>0</v>
      </c>
      <c r="G166" s="48">
        <v>39480.420000000006</v>
      </c>
      <c r="H166" s="48">
        <v>0</v>
      </c>
      <c r="I166" s="48">
        <v>3867.45</v>
      </c>
      <c r="J166" s="48">
        <v>0</v>
      </c>
      <c r="K166" s="49">
        <v>0</v>
      </c>
      <c r="L166" s="49">
        <v>3867.45</v>
      </c>
      <c r="M166" s="48">
        <v>3867.45</v>
      </c>
      <c r="N166" s="49">
        <v>39480.420000000006</v>
      </c>
      <c r="O166" s="13"/>
      <c r="P166" s="13"/>
      <c r="Q166" s="13"/>
    </row>
    <row r="167" spans="1:17" ht="12.75" hidden="1" customHeight="1" outlineLevel="2" x14ac:dyDescent="0.2">
      <c r="A167" s="43"/>
      <c r="B167" s="44"/>
      <c r="C167" s="45">
        <v>203</v>
      </c>
      <c r="D167" s="46" t="s">
        <v>150</v>
      </c>
      <c r="E167" s="47" t="s">
        <v>151</v>
      </c>
      <c r="F167" s="48">
        <v>0</v>
      </c>
      <c r="G167" s="48">
        <v>8890.3788270000005</v>
      </c>
      <c r="H167" s="48">
        <v>0</v>
      </c>
      <c r="I167" s="48">
        <v>1283.2800000000002</v>
      </c>
      <c r="J167" s="48">
        <v>0</v>
      </c>
      <c r="K167" s="49">
        <v>0</v>
      </c>
      <c r="L167" s="49">
        <v>1283.2800000000002</v>
      </c>
      <c r="M167" s="48">
        <v>1283.2800000000002</v>
      </c>
      <c r="N167" s="49">
        <v>8890.3788270000005</v>
      </c>
      <c r="O167" s="13"/>
      <c r="P167" s="13"/>
      <c r="Q167" s="13"/>
    </row>
    <row r="168" spans="1:17" ht="12.75" hidden="1" customHeight="1" outlineLevel="2" x14ac:dyDescent="0.2">
      <c r="A168" s="43"/>
      <c r="B168" s="44"/>
      <c r="C168" s="45">
        <v>193</v>
      </c>
      <c r="D168" s="46" t="s">
        <v>254</v>
      </c>
      <c r="E168" s="47" t="s">
        <v>255</v>
      </c>
      <c r="F168" s="48">
        <v>61300.800000000003</v>
      </c>
      <c r="G168" s="48">
        <v>7.8173700000000004</v>
      </c>
      <c r="H168" s="48">
        <v>0</v>
      </c>
      <c r="I168" s="48">
        <v>14442.785</v>
      </c>
      <c r="J168" s="48">
        <v>0</v>
      </c>
      <c r="K168" s="49">
        <v>0</v>
      </c>
      <c r="L168" s="49">
        <v>14442.785</v>
      </c>
      <c r="M168" s="48">
        <v>14442.785</v>
      </c>
      <c r="N168" s="49">
        <v>61308.61737</v>
      </c>
      <c r="O168" s="13"/>
      <c r="P168" s="13"/>
      <c r="Q168" s="13"/>
    </row>
    <row r="169" spans="1:17" ht="12.75" hidden="1" customHeight="1" outlineLevel="2" x14ac:dyDescent="0.2">
      <c r="A169" s="43"/>
      <c r="B169" s="44"/>
      <c r="C169" s="45">
        <v>111</v>
      </c>
      <c r="D169" s="46" t="s">
        <v>142</v>
      </c>
      <c r="E169" s="47" t="s">
        <v>143</v>
      </c>
      <c r="F169" s="48">
        <v>0</v>
      </c>
      <c r="G169" s="48">
        <v>1292</v>
      </c>
      <c r="H169" s="48">
        <v>0</v>
      </c>
      <c r="I169" s="48">
        <v>0</v>
      </c>
      <c r="J169" s="48">
        <v>0</v>
      </c>
      <c r="K169" s="49">
        <v>0</v>
      </c>
      <c r="L169" s="49">
        <v>0</v>
      </c>
      <c r="M169" s="48">
        <v>0</v>
      </c>
      <c r="N169" s="49">
        <v>1292</v>
      </c>
      <c r="O169" s="13"/>
      <c r="P169" s="13"/>
      <c r="Q169" s="13"/>
    </row>
    <row r="170" spans="1:17" ht="12.75" hidden="1" customHeight="1" outlineLevel="2" x14ac:dyDescent="0.2">
      <c r="A170" s="43"/>
      <c r="B170" s="44"/>
      <c r="C170" s="45">
        <v>126</v>
      </c>
      <c r="D170" s="46" t="s">
        <v>219</v>
      </c>
      <c r="E170" s="47" t="s">
        <v>220</v>
      </c>
      <c r="F170" s="48">
        <v>0</v>
      </c>
      <c r="G170" s="48">
        <v>0</v>
      </c>
      <c r="H170" s="48">
        <v>0</v>
      </c>
      <c r="I170" s="48">
        <v>2466.1999999999998</v>
      </c>
      <c r="J170" s="48">
        <v>0</v>
      </c>
      <c r="K170" s="49">
        <v>0</v>
      </c>
      <c r="L170" s="49">
        <v>2466.1999999999998</v>
      </c>
      <c r="M170" s="48">
        <v>2466.1999999999998</v>
      </c>
      <c r="N170" s="49">
        <v>0</v>
      </c>
      <c r="O170" s="13"/>
      <c r="P170" s="13"/>
      <c r="Q170" s="13"/>
    </row>
    <row r="171" spans="1:17" ht="12.75" hidden="1" customHeight="1" outlineLevel="2" x14ac:dyDescent="0.2">
      <c r="A171" s="43"/>
      <c r="B171" s="44"/>
      <c r="C171" s="45">
        <v>314</v>
      </c>
      <c r="D171" s="46" t="s">
        <v>187</v>
      </c>
      <c r="E171" s="47" t="s">
        <v>188</v>
      </c>
      <c r="F171" s="48">
        <v>0</v>
      </c>
      <c r="G171" s="48">
        <v>2327.5500000000002</v>
      </c>
      <c r="H171" s="48">
        <v>0</v>
      </c>
      <c r="I171" s="48">
        <v>0</v>
      </c>
      <c r="J171" s="48">
        <v>0</v>
      </c>
      <c r="K171" s="49">
        <v>0</v>
      </c>
      <c r="L171" s="49">
        <v>0</v>
      </c>
      <c r="M171" s="48">
        <v>0</v>
      </c>
      <c r="N171" s="49">
        <v>2327.5500000000002</v>
      </c>
      <c r="O171" s="13"/>
      <c r="P171" s="13"/>
      <c r="Q171" s="13"/>
    </row>
    <row r="172" spans="1:17" ht="12.75" hidden="1" customHeight="1" outlineLevel="2" x14ac:dyDescent="0.2">
      <c r="A172" s="43"/>
      <c r="B172" s="44"/>
      <c r="C172" s="45">
        <v>106</v>
      </c>
      <c r="D172" s="46" t="s">
        <v>76</v>
      </c>
      <c r="E172" s="47" t="s">
        <v>77</v>
      </c>
      <c r="F172" s="48">
        <v>0</v>
      </c>
      <c r="G172" s="48">
        <v>0</v>
      </c>
      <c r="H172" s="48">
        <v>0</v>
      </c>
      <c r="I172" s="48">
        <v>0</v>
      </c>
      <c r="J172" s="48">
        <v>48305.79</v>
      </c>
      <c r="K172" s="49">
        <v>0</v>
      </c>
      <c r="L172" s="49">
        <v>48305.79</v>
      </c>
      <c r="M172" s="48">
        <v>48305.79</v>
      </c>
      <c r="N172" s="49">
        <v>0</v>
      </c>
      <c r="O172" s="13"/>
      <c r="P172" s="13"/>
      <c r="Q172" s="13"/>
    </row>
    <row r="173" spans="1:17" ht="12.75" hidden="1" customHeight="1" outlineLevel="2" x14ac:dyDescent="0.2">
      <c r="A173" s="43"/>
      <c r="B173" s="44"/>
      <c r="C173" s="45">
        <v>102</v>
      </c>
      <c r="D173" s="46" t="s">
        <v>183</v>
      </c>
      <c r="E173" s="47" t="s">
        <v>184</v>
      </c>
      <c r="F173" s="48">
        <v>0</v>
      </c>
      <c r="G173" s="48">
        <v>0</v>
      </c>
      <c r="H173" s="48">
        <v>0</v>
      </c>
      <c r="I173" s="48">
        <v>7798.56</v>
      </c>
      <c r="J173" s="48">
        <v>0</v>
      </c>
      <c r="K173" s="49">
        <v>0</v>
      </c>
      <c r="L173" s="49">
        <v>7798.56</v>
      </c>
      <c r="M173" s="48">
        <v>7798.56</v>
      </c>
      <c r="N173" s="49">
        <v>0</v>
      </c>
      <c r="O173" s="13"/>
      <c r="P173" s="13"/>
      <c r="Q173" s="13"/>
    </row>
    <row r="174" spans="1:17" ht="12.75" hidden="1" customHeight="1" outlineLevel="2" x14ac:dyDescent="0.2">
      <c r="A174" s="43"/>
      <c r="B174" s="44"/>
      <c r="C174" s="45">
        <v>204</v>
      </c>
      <c r="D174" s="46" t="s">
        <v>191</v>
      </c>
      <c r="E174" s="47" t="s">
        <v>192</v>
      </c>
      <c r="F174" s="48">
        <v>0</v>
      </c>
      <c r="G174" s="48">
        <v>43067.009639999997</v>
      </c>
      <c r="H174" s="48">
        <v>0</v>
      </c>
      <c r="I174" s="48">
        <v>4670.8399999999992</v>
      </c>
      <c r="J174" s="48">
        <v>0</v>
      </c>
      <c r="K174" s="49">
        <v>0</v>
      </c>
      <c r="L174" s="49">
        <v>4670.8399999999992</v>
      </c>
      <c r="M174" s="48">
        <v>4670.8399999999992</v>
      </c>
      <c r="N174" s="49">
        <v>43067.009639999997</v>
      </c>
      <c r="O174" s="13"/>
      <c r="P174" s="13"/>
      <c r="Q174" s="13"/>
    </row>
    <row r="175" spans="1:17" ht="12.75" hidden="1" customHeight="1" outlineLevel="2" x14ac:dyDescent="0.2">
      <c r="A175" s="43"/>
      <c r="B175" s="44"/>
      <c r="C175" s="45">
        <v>156</v>
      </c>
      <c r="D175" s="46" t="s">
        <v>256</v>
      </c>
      <c r="E175" s="47" t="s">
        <v>257</v>
      </c>
      <c r="F175" s="48">
        <v>0</v>
      </c>
      <c r="G175" s="48">
        <v>0</v>
      </c>
      <c r="H175" s="48">
        <v>0</v>
      </c>
      <c r="I175" s="48">
        <v>20644.800000000003</v>
      </c>
      <c r="J175" s="48">
        <v>0</v>
      </c>
      <c r="K175" s="49">
        <v>0</v>
      </c>
      <c r="L175" s="49">
        <v>20644.800000000003</v>
      </c>
      <c r="M175" s="48">
        <v>20644.800000000003</v>
      </c>
      <c r="N175" s="49">
        <v>0</v>
      </c>
      <c r="O175" s="13"/>
      <c r="P175" s="13"/>
      <c r="Q175" s="13"/>
    </row>
    <row r="176" spans="1:17" ht="12.75" hidden="1" customHeight="1" outlineLevel="2" x14ac:dyDescent="0.2">
      <c r="A176" s="43"/>
      <c r="B176" s="44"/>
      <c r="C176" s="45">
        <v>207</v>
      </c>
      <c r="D176" s="46" t="s">
        <v>92</v>
      </c>
      <c r="E176" s="47" t="s">
        <v>93</v>
      </c>
      <c r="F176" s="48">
        <v>0</v>
      </c>
      <c r="G176" s="48">
        <v>3872.28</v>
      </c>
      <c r="H176" s="48">
        <v>0</v>
      </c>
      <c r="I176" s="48">
        <v>0</v>
      </c>
      <c r="J176" s="48">
        <v>0</v>
      </c>
      <c r="K176" s="49">
        <v>0</v>
      </c>
      <c r="L176" s="49">
        <v>0</v>
      </c>
      <c r="M176" s="48">
        <v>0</v>
      </c>
      <c r="N176" s="49">
        <v>3872.28</v>
      </c>
      <c r="O176" s="13"/>
      <c r="P176" s="13"/>
      <c r="Q176" s="13"/>
    </row>
    <row r="177" spans="1:17" ht="12.75" hidden="1" customHeight="1" outlineLevel="2" x14ac:dyDescent="0.2">
      <c r="A177" s="43"/>
      <c r="B177" s="44"/>
      <c r="C177" s="45">
        <v>133</v>
      </c>
      <c r="D177" s="46" t="s">
        <v>102</v>
      </c>
      <c r="E177" s="47" t="s">
        <v>103</v>
      </c>
      <c r="F177" s="48">
        <v>0</v>
      </c>
      <c r="G177" s="48">
        <v>0</v>
      </c>
      <c r="H177" s="48">
        <v>0</v>
      </c>
      <c r="I177" s="48">
        <v>3659.8</v>
      </c>
      <c r="J177" s="48">
        <v>0</v>
      </c>
      <c r="K177" s="49">
        <v>0</v>
      </c>
      <c r="L177" s="49">
        <v>3659.8</v>
      </c>
      <c r="M177" s="48">
        <v>3659.8</v>
      </c>
      <c r="N177" s="49">
        <v>0</v>
      </c>
      <c r="O177" s="13"/>
      <c r="P177" s="13"/>
      <c r="Q177" s="13"/>
    </row>
    <row r="178" spans="1:17" ht="12.75" hidden="1" customHeight="1" outlineLevel="2" x14ac:dyDescent="0.2">
      <c r="A178" s="43"/>
      <c r="B178" s="44"/>
      <c r="C178" s="45">
        <v>194</v>
      </c>
      <c r="D178" s="46" t="s">
        <v>100</v>
      </c>
      <c r="E178" s="47" t="s">
        <v>101</v>
      </c>
      <c r="F178" s="48">
        <v>3406.68</v>
      </c>
      <c r="G178" s="48">
        <v>0</v>
      </c>
      <c r="H178" s="48">
        <v>0</v>
      </c>
      <c r="I178" s="48">
        <v>743.25</v>
      </c>
      <c r="J178" s="48">
        <v>0</v>
      </c>
      <c r="K178" s="49">
        <v>0</v>
      </c>
      <c r="L178" s="49">
        <v>743.25</v>
      </c>
      <c r="M178" s="48">
        <v>743.25</v>
      </c>
      <c r="N178" s="49">
        <v>3406.68</v>
      </c>
      <c r="O178" s="13"/>
      <c r="P178" s="13"/>
      <c r="Q178" s="13"/>
    </row>
    <row r="179" spans="1:17" ht="12.75" hidden="1" customHeight="1" outlineLevel="2" x14ac:dyDescent="0.2">
      <c r="A179" s="43"/>
      <c r="B179" s="44"/>
      <c r="C179" s="45">
        <v>206</v>
      </c>
      <c r="D179" s="46" t="s">
        <v>88</v>
      </c>
      <c r="E179" s="47" t="s">
        <v>89</v>
      </c>
      <c r="F179" s="48">
        <v>0</v>
      </c>
      <c r="G179" s="48">
        <v>2606.1001199999996</v>
      </c>
      <c r="H179" s="48">
        <v>0</v>
      </c>
      <c r="I179" s="48">
        <v>2038.4</v>
      </c>
      <c r="J179" s="48">
        <v>0</v>
      </c>
      <c r="K179" s="49">
        <v>0</v>
      </c>
      <c r="L179" s="49">
        <v>2038.4</v>
      </c>
      <c r="M179" s="48">
        <v>2038.4</v>
      </c>
      <c r="N179" s="49">
        <v>2606.1001199999996</v>
      </c>
      <c r="O179" s="13"/>
      <c r="P179" s="13"/>
      <c r="Q179" s="13"/>
    </row>
    <row r="180" spans="1:17" ht="12.75" hidden="1" customHeight="1" outlineLevel="2" x14ac:dyDescent="0.2">
      <c r="A180" s="43"/>
      <c r="B180" s="44"/>
      <c r="C180" s="45">
        <v>222</v>
      </c>
      <c r="D180" s="46" t="s">
        <v>258</v>
      </c>
      <c r="E180" s="47" t="s">
        <v>259</v>
      </c>
      <c r="F180" s="48">
        <v>0</v>
      </c>
      <c r="G180" s="48">
        <v>0</v>
      </c>
      <c r="H180" s="48">
        <v>0</v>
      </c>
      <c r="I180" s="48">
        <v>98620.491239999988</v>
      </c>
      <c r="J180" s="48">
        <v>0</v>
      </c>
      <c r="K180" s="49">
        <v>0</v>
      </c>
      <c r="L180" s="49">
        <v>98620.491239999988</v>
      </c>
      <c r="M180" s="48">
        <v>98620.491239999988</v>
      </c>
      <c r="N180" s="49">
        <v>0</v>
      </c>
      <c r="O180" s="13"/>
      <c r="P180" s="13"/>
      <c r="Q180" s="13"/>
    </row>
    <row r="181" spans="1:17" ht="12.75" hidden="1" customHeight="1" outlineLevel="2" x14ac:dyDescent="0.2">
      <c r="A181" s="43"/>
      <c r="B181" s="44"/>
      <c r="C181" s="45">
        <v>153</v>
      </c>
      <c r="D181" s="46" t="s">
        <v>260</v>
      </c>
      <c r="E181" s="47" t="s">
        <v>261</v>
      </c>
      <c r="F181" s="48">
        <v>0</v>
      </c>
      <c r="G181" s="48">
        <v>0</v>
      </c>
      <c r="H181" s="48">
        <v>0</v>
      </c>
      <c r="I181" s="48">
        <v>4030.9425000000001</v>
      </c>
      <c r="J181" s="48">
        <v>0</v>
      </c>
      <c r="K181" s="49">
        <v>0</v>
      </c>
      <c r="L181" s="49">
        <v>4030.9425000000001</v>
      </c>
      <c r="M181" s="48">
        <v>4030.9425000000001</v>
      </c>
      <c r="N181" s="49">
        <v>0</v>
      </c>
      <c r="O181" s="13"/>
      <c r="P181" s="13"/>
      <c r="Q181" s="13"/>
    </row>
    <row r="182" spans="1:17" ht="12.75" hidden="1" customHeight="1" outlineLevel="2" x14ac:dyDescent="0.2">
      <c r="A182" s="43"/>
      <c r="B182" s="44"/>
      <c r="C182" s="45">
        <v>178</v>
      </c>
      <c r="D182" s="46" t="s">
        <v>86</v>
      </c>
      <c r="E182" s="47" t="s">
        <v>87</v>
      </c>
      <c r="F182" s="48">
        <v>0</v>
      </c>
      <c r="G182" s="48">
        <v>0</v>
      </c>
      <c r="H182" s="48">
        <v>0</v>
      </c>
      <c r="I182" s="48">
        <v>22500</v>
      </c>
      <c r="J182" s="48">
        <v>0</v>
      </c>
      <c r="K182" s="49">
        <v>0</v>
      </c>
      <c r="L182" s="49">
        <v>22500</v>
      </c>
      <c r="M182" s="48">
        <v>22500</v>
      </c>
      <c r="N182" s="49">
        <v>0</v>
      </c>
      <c r="O182" s="13"/>
      <c r="P182" s="13"/>
      <c r="Q182" s="13"/>
    </row>
    <row r="183" spans="1:17" ht="12.75" hidden="1" customHeight="1" outlineLevel="2" x14ac:dyDescent="0.2">
      <c r="A183" s="43"/>
      <c r="B183" s="44"/>
      <c r="C183" s="45">
        <v>132</v>
      </c>
      <c r="D183" s="46" t="s">
        <v>223</v>
      </c>
      <c r="E183" s="47" t="s">
        <v>224</v>
      </c>
      <c r="F183" s="48">
        <v>0</v>
      </c>
      <c r="G183" s="48">
        <v>0</v>
      </c>
      <c r="H183" s="48">
        <v>0</v>
      </c>
      <c r="I183" s="48">
        <v>493.94999999999993</v>
      </c>
      <c r="J183" s="48">
        <v>0</v>
      </c>
      <c r="K183" s="49">
        <v>0</v>
      </c>
      <c r="L183" s="49">
        <v>493.94999999999993</v>
      </c>
      <c r="M183" s="48">
        <v>493.94999999999993</v>
      </c>
      <c r="N183" s="49">
        <v>0</v>
      </c>
      <c r="O183" s="13"/>
      <c r="P183" s="13"/>
      <c r="Q183" s="13"/>
    </row>
    <row r="184" spans="1:17" ht="12.75" hidden="1" customHeight="1" outlineLevel="2" x14ac:dyDescent="0.2">
      <c r="A184" s="43"/>
      <c r="B184" s="44"/>
      <c r="C184" s="45">
        <v>177</v>
      </c>
      <c r="D184" s="46" t="s">
        <v>262</v>
      </c>
      <c r="E184" s="47" t="s">
        <v>263</v>
      </c>
      <c r="F184" s="48">
        <v>0</v>
      </c>
      <c r="G184" s="48">
        <v>0</v>
      </c>
      <c r="H184" s="48">
        <v>0</v>
      </c>
      <c r="I184" s="48">
        <v>1330.62</v>
      </c>
      <c r="J184" s="48">
        <v>0</v>
      </c>
      <c r="K184" s="49">
        <v>0</v>
      </c>
      <c r="L184" s="49">
        <v>1330.62</v>
      </c>
      <c r="M184" s="48">
        <v>1330.62</v>
      </c>
      <c r="N184" s="49">
        <v>0</v>
      </c>
      <c r="O184" s="13"/>
      <c r="P184" s="13"/>
      <c r="Q184" s="13"/>
    </row>
    <row r="185" spans="1:17" ht="12.75" hidden="1" customHeight="1" outlineLevel="2" x14ac:dyDescent="0.2">
      <c r="A185" s="43"/>
      <c r="B185" s="44"/>
      <c r="C185" s="45">
        <v>241</v>
      </c>
      <c r="D185" s="46" t="s">
        <v>264</v>
      </c>
      <c r="E185" s="47" t="s">
        <v>265</v>
      </c>
      <c r="F185" s="48">
        <v>0</v>
      </c>
      <c r="G185" s="48">
        <v>20253.84462</v>
      </c>
      <c r="H185" s="48">
        <v>0</v>
      </c>
      <c r="I185" s="48">
        <v>2752.6400000000003</v>
      </c>
      <c r="J185" s="48">
        <v>0</v>
      </c>
      <c r="K185" s="49">
        <v>0</v>
      </c>
      <c r="L185" s="49">
        <v>2752.6400000000003</v>
      </c>
      <c r="M185" s="48">
        <v>2752.6400000000003</v>
      </c>
      <c r="N185" s="49">
        <v>20253.84462</v>
      </c>
      <c r="O185" s="13"/>
      <c r="P185" s="13"/>
      <c r="Q185" s="13"/>
    </row>
    <row r="186" spans="1:17" ht="12.75" hidden="1" customHeight="1" outlineLevel="2" x14ac:dyDescent="0.2">
      <c r="A186" s="43"/>
      <c r="B186" s="44"/>
      <c r="C186" s="45">
        <v>240</v>
      </c>
      <c r="D186" s="46" t="s">
        <v>266</v>
      </c>
      <c r="E186" s="47" t="s">
        <v>267</v>
      </c>
      <c r="F186" s="48">
        <v>0</v>
      </c>
      <c r="G186" s="48">
        <v>16633.824619999999</v>
      </c>
      <c r="H186" s="48">
        <v>0</v>
      </c>
      <c r="I186" s="48">
        <v>2752.6400000000003</v>
      </c>
      <c r="J186" s="48">
        <v>0</v>
      </c>
      <c r="K186" s="49">
        <v>0</v>
      </c>
      <c r="L186" s="49">
        <v>2752.6400000000003</v>
      </c>
      <c r="M186" s="48">
        <v>2752.6400000000003</v>
      </c>
      <c r="N186" s="49">
        <v>16633.824619999999</v>
      </c>
      <c r="O186" s="13"/>
      <c r="P186" s="13"/>
      <c r="Q186" s="13"/>
    </row>
    <row r="187" spans="1:17" ht="12.75" hidden="1" customHeight="1" outlineLevel="2" x14ac:dyDescent="0.2">
      <c r="A187" s="43"/>
      <c r="B187" s="44"/>
      <c r="C187" s="45">
        <v>189</v>
      </c>
      <c r="D187" s="46" t="s">
        <v>63</v>
      </c>
      <c r="E187" s="47" t="s">
        <v>64</v>
      </c>
      <c r="F187" s="48">
        <v>0</v>
      </c>
      <c r="G187" s="48">
        <v>0</v>
      </c>
      <c r="H187" s="48">
        <v>0</v>
      </c>
      <c r="I187" s="48">
        <v>20700</v>
      </c>
      <c r="J187" s="48">
        <v>0</v>
      </c>
      <c r="K187" s="49">
        <v>0</v>
      </c>
      <c r="L187" s="49">
        <v>20700</v>
      </c>
      <c r="M187" s="48">
        <v>20700</v>
      </c>
      <c r="N187" s="49">
        <v>0</v>
      </c>
      <c r="O187" s="13"/>
      <c r="P187" s="13"/>
      <c r="Q187" s="13"/>
    </row>
    <row r="188" spans="1:17" ht="12.75" hidden="1" customHeight="1" outlineLevel="2" x14ac:dyDescent="0.2">
      <c r="A188" s="43"/>
      <c r="B188" s="44"/>
      <c r="C188" s="45">
        <v>186</v>
      </c>
      <c r="D188" s="46" t="s">
        <v>86</v>
      </c>
      <c r="E188" s="47" t="s">
        <v>87</v>
      </c>
      <c r="F188" s="48">
        <v>0</v>
      </c>
      <c r="G188" s="48">
        <v>0</v>
      </c>
      <c r="H188" s="48">
        <v>0</v>
      </c>
      <c r="I188" s="48">
        <v>22500</v>
      </c>
      <c r="J188" s="48">
        <v>0</v>
      </c>
      <c r="K188" s="49">
        <v>0</v>
      </c>
      <c r="L188" s="49">
        <v>22500</v>
      </c>
      <c r="M188" s="48">
        <v>22500</v>
      </c>
      <c r="N188" s="49">
        <v>0</v>
      </c>
      <c r="O188" s="13"/>
      <c r="P188" s="13"/>
      <c r="Q188" s="13"/>
    </row>
    <row r="189" spans="1:17" ht="12.75" hidden="1" customHeight="1" outlineLevel="2" x14ac:dyDescent="0.2">
      <c r="A189" s="43"/>
      <c r="B189" s="44"/>
      <c r="C189" s="45">
        <v>208</v>
      </c>
      <c r="D189" s="46" t="s">
        <v>68</v>
      </c>
      <c r="E189" s="47" t="s">
        <v>69</v>
      </c>
      <c r="F189" s="48">
        <v>0</v>
      </c>
      <c r="G189" s="48">
        <v>20640</v>
      </c>
      <c r="H189" s="48">
        <v>0</v>
      </c>
      <c r="I189" s="48">
        <v>0</v>
      </c>
      <c r="J189" s="48">
        <v>0</v>
      </c>
      <c r="K189" s="49">
        <v>0</v>
      </c>
      <c r="L189" s="49">
        <v>0</v>
      </c>
      <c r="M189" s="48">
        <v>0</v>
      </c>
      <c r="N189" s="49">
        <v>20640</v>
      </c>
      <c r="O189" s="13"/>
      <c r="P189" s="13"/>
      <c r="Q189" s="13"/>
    </row>
    <row r="190" spans="1:17" ht="12.75" hidden="1" customHeight="1" outlineLevel="2" x14ac:dyDescent="0.2">
      <c r="A190" s="43"/>
      <c r="B190" s="44"/>
      <c r="C190" s="45">
        <v>197</v>
      </c>
      <c r="D190" s="46" t="s">
        <v>268</v>
      </c>
      <c r="E190" s="47" t="s">
        <v>269</v>
      </c>
      <c r="F190" s="48">
        <v>0</v>
      </c>
      <c r="G190" s="48">
        <v>2569.61</v>
      </c>
      <c r="H190" s="48">
        <v>0</v>
      </c>
      <c r="I190" s="48">
        <v>458.35</v>
      </c>
      <c r="J190" s="48">
        <v>0</v>
      </c>
      <c r="K190" s="49">
        <v>0</v>
      </c>
      <c r="L190" s="49">
        <v>458.35</v>
      </c>
      <c r="M190" s="48">
        <v>458.35</v>
      </c>
      <c r="N190" s="49">
        <v>2569.61</v>
      </c>
      <c r="O190" s="13"/>
      <c r="P190" s="13"/>
      <c r="Q190" s="13"/>
    </row>
    <row r="191" spans="1:17" ht="12.75" hidden="1" customHeight="1" outlineLevel="2" x14ac:dyDescent="0.2">
      <c r="A191" s="43"/>
      <c r="B191" s="44"/>
      <c r="C191" s="45">
        <v>110</v>
      </c>
      <c r="D191" s="46" t="s">
        <v>59</v>
      </c>
      <c r="E191" s="47" t="s">
        <v>60</v>
      </c>
      <c r="F191" s="48">
        <v>0</v>
      </c>
      <c r="G191" s="48">
        <v>5795.8603560000001</v>
      </c>
      <c r="H191" s="48">
        <v>0</v>
      </c>
      <c r="I191" s="48">
        <v>6163.2999999999993</v>
      </c>
      <c r="J191" s="48">
        <v>0</v>
      </c>
      <c r="K191" s="49">
        <v>0</v>
      </c>
      <c r="L191" s="49">
        <v>6163.3</v>
      </c>
      <c r="M191" s="48">
        <v>6163.3</v>
      </c>
      <c r="N191" s="49">
        <v>5795.8603560000001</v>
      </c>
      <c r="O191" s="13"/>
      <c r="P191" s="13"/>
      <c r="Q191" s="13"/>
    </row>
    <row r="192" spans="1:17" ht="12.75" hidden="1" customHeight="1" outlineLevel="2" x14ac:dyDescent="0.2">
      <c r="A192" s="43"/>
      <c r="B192" s="44"/>
      <c r="C192" s="45">
        <v>230</v>
      </c>
      <c r="D192" s="46" t="s">
        <v>61</v>
      </c>
      <c r="E192" s="47" t="s">
        <v>62</v>
      </c>
      <c r="F192" s="48">
        <v>0</v>
      </c>
      <c r="G192" s="48">
        <v>2591.83</v>
      </c>
      <c r="H192" s="48">
        <v>0</v>
      </c>
      <c r="I192" s="48">
        <v>88.605000000000004</v>
      </c>
      <c r="J192" s="48">
        <v>0</v>
      </c>
      <c r="K192" s="49">
        <v>0</v>
      </c>
      <c r="L192" s="49">
        <v>88.605000000000004</v>
      </c>
      <c r="M192" s="48">
        <v>88.605000000000004</v>
      </c>
      <c r="N192" s="49">
        <v>2591.83</v>
      </c>
      <c r="O192" s="13"/>
      <c r="P192" s="13"/>
      <c r="Q192" s="13"/>
    </row>
    <row r="193" spans="1:17" ht="12.75" hidden="1" customHeight="1" outlineLevel="2" x14ac:dyDescent="0.2">
      <c r="A193" s="43"/>
      <c r="B193" s="44"/>
      <c r="C193" s="45">
        <v>154</v>
      </c>
      <c r="D193" s="46" t="s">
        <v>270</v>
      </c>
      <c r="E193" s="47" t="s">
        <v>271</v>
      </c>
      <c r="F193" s="48">
        <v>0</v>
      </c>
      <c r="G193" s="48">
        <v>0</v>
      </c>
      <c r="H193" s="48">
        <v>0</v>
      </c>
      <c r="I193" s="48">
        <v>2515.5700000000002</v>
      </c>
      <c r="J193" s="48">
        <v>0</v>
      </c>
      <c r="K193" s="49">
        <v>0</v>
      </c>
      <c r="L193" s="49">
        <v>2515.5700000000002</v>
      </c>
      <c r="M193" s="48">
        <v>2515.5700000000002</v>
      </c>
      <c r="N193" s="49">
        <v>0</v>
      </c>
      <c r="O193" s="13"/>
      <c r="P193" s="13"/>
      <c r="Q193" s="13"/>
    </row>
    <row r="194" spans="1:17" ht="12.75" hidden="1" customHeight="1" outlineLevel="2" x14ac:dyDescent="0.2">
      <c r="A194" s="43"/>
      <c r="B194" s="44"/>
      <c r="C194" s="45">
        <v>155</v>
      </c>
      <c r="D194" s="46" t="s">
        <v>272</v>
      </c>
      <c r="E194" s="47" t="s">
        <v>273</v>
      </c>
      <c r="F194" s="48">
        <v>0</v>
      </c>
      <c r="G194" s="48">
        <v>0</v>
      </c>
      <c r="H194" s="48">
        <v>0</v>
      </c>
      <c r="I194" s="48">
        <v>5031.1400000000003</v>
      </c>
      <c r="J194" s="48">
        <v>0</v>
      </c>
      <c r="K194" s="49">
        <v>0</v>
      </c>
      <c r="L194" s="49">
        <v>5031.1400000000003</v>
      </c>
      <c r="M194" s="48">
        <v>5031.1400000000003</v>
      </c>
      <c r="N194" s="49">
        <v>0</v>
      </c>
      <c r="O194" s="13"/>
      <c r="P194" s="13"/>
      <c r="Q194" s="13"/>
    </row>
    <row r="195" spans="1:17" ht="12.75" hidden="1" customHeight="1" outlineLevel="2" x14ac:dyDescent="0.2">
      <c r="A195" s="43"/>
      <c r="B195" s="44"/>
      <c r="C195" s="45">
        <v>22</v>
      </c>
      <c r="D195" s="46" t="s">
        <v>193</v>
      </c>
      <c r="E195" s="47" t="s">
        <v>194</v>
      </c>
      <c r="F195" s="48">
        <v>0</v>
      </c>
      <c r="G195" s="48">
        <v>0</v>
      </c>
      <c r="H195" s="48">
        <v>0</v>
      </c>
      <c r="I195" s="48">
        <v>80736.956196960018</v>
      </c>
      <c r="J195" s="48">
        <v>0</v>
      </c>
      <c r="K195" s="49">
        <v>0</v>
      </c>
      <c r="L195" s="49">
        <v>80736.956196960018</v>
      </c>
      <c r="M195" s="48">
        <v>80736.956196960018</v>
      </c>
      <c r="N195" s="49">
        <v>0</v>
      </c>
      <c r="O195" s="13"/>
      <c r="P195" s="13"/>
      <c r="Q195" s="13"/>
    </row>
    <row r="196" spans="1:17" ht="12.75" hidden="1" customHeight="1" outlineLevel="2" x14ac:dyDescent="0.2">
      <c r="A196" s="43"/>
      <c r="B196" s="44"/>
      <c r="C196" s="45">
        <v>107</v>
      </c>
      <c r="D196" s="46" t="s">
        <v>128</v>
      </c>
      <c r="E196" s="47" t="s">
        <v>129</v>
      </c>
      <c r="F196" s="48">
        <v>0</v>
      </c>
      <c r="G196" s="48">
        <v>316.13783760000001</v>
      </c>
      <c r="H196" s="48">
        <v>0</v>
      </c>
      <c r="I196" s="48">
        <v>2089.92</v>
      </c>
      <c r="J196" s="48">
        <v>0</v>
      </c>
      <c r="K196" s="49">
        <v>0</v>
      </c>
      <c r="L196" s="49">
        <v>2089.92</v>
      </c>
      <c r="M196" s="48">
        <v>2089.92</v>
      </c>
      <c r="N196" s="49">
        <v>316.13783760000001</v>
      </c>
      <c r="O196" s="13"/>
      <c r="P196" s="13"/>
      <c r="Q196" s="13"/>
    </row>
    <row r="197" spans="1:17" ht="12.75" hidden="1" customHeight="1" outlineLevel="2" x14ac:dyDescent="0.2">
      <c r="A197" s="43"/>
      <c r="B197" s="44"/>
      <c r="C197" s="45">
        <v>113</v>
      </c>
      <c r="D197" s="46" t="s">
        <v>41</v>
      </c>
      <c r="E197" s="47" t="s">
        <v>42</v>
      </c>
      <c r="F197" s="48">
        <v>0</v>
      </c>
      <c r="G197" s="48">
        <v>0</v>
      </c>
      <c r="H197" s="48">
        <v>0</v>
      </c>
      <c r="I197" s="48">
        <v>324262.40000000002</v>
      </c>
      <c r="J197" s="48">
        <v>0</v>
      </c>
      <c r="K197" s="49">
        <v>0</v>
      </c>
      <c r="L197" s="49">
        <v>324262.40000000002</v>
      </c>
      <c r="M197" s="48">
        <v>324262.40000000002</v>
      </c>
      <c r="N197" s="49">
        <v>0</v>
      </c>
      <c r="O197" s="13"/>
      <c r="P197" s="13"/>
      <c r="Q197" s="13"/>
    </row>
    <row r="198" spans="1:17" ht="12.75" hidden="1" customHeight="1" outlineLevel="2" x14ac:dyDescent="0.2">
      <c r="A198" s="43"/>
      <c r="B198" s="44"/>
      <c r="C198" s="45">
        <v>176</v>
      </c>
      <c r="D198" s="46" t="s">
        <v>274</v>
      </c>
      <c r="E198" s="47" t="s">
        <v>275</v>
      </c>
      <c r="F198" s="48">
        <v>0</v>
      </c>
      <c r="G198" s="48">
        <v>0</v>
      </c>
      <c r="H198" s="48">
        <v>0</v>
      </c>
      <c r="I198" s="48">
        <v>1909.8749999999998</v>
      </c>
      <c r="J198" s="48">
        <v>0</v>
      </c>
      <c r="K198" s="49">
        <v>0</v>
      </c>
      <c r="L198" s="49">
        <v>1909.8749999999998</v>
      </c>
      <c r="M198" s="48">
        <v>1909.8749999999998</v>
      </c>
      <c r="N198" s="49">
        <v>0</v>
      </c>
      <c r="O198" s="13"/>
      <c r="P198" s="13"/>
      <c r="Q198" s="13"/>
    </row>
    <row r="199" spans="1:17" ht="12.75" hidden="1" customHeight="1" outlineLevel="2" x14ac:dyDescent="0.2">
      <c r="A199" s="43"/>
      <c r="B199" s="44"/>
      <c r="C199" s="45">
        <v>316</v>
      </c>
      <c r="D199" s="46" t="s">
        <v>169</v>
      </c>
      <c r="E199" s="47" t="s">
        <v>170</v>
      </c>
      <c r="F199" s="48">
        <v>0</v>
      </c>
      <c r="G199" s="48">
        <v>164.75319999999999</v>
      </c>
      <c r="H199" s="48">
        <v>0</v>
      </c>
      <c r="I199" s="48">
        <v>212.8</v>
      </c>
      <c r="J199" s="48">
        <v>0</v>
      </c>
      <c r="K199" s="49">
        <v>0</v>
      </c>
      <c r="L199" s="49">
        <v>212.8</v>
      </c>
      <c r="M199" s="48">
        <v>212.8</v>
      </c>
      <c r="N199" s="49">
        <v>164.75319999999999</v>
      </c>
      <c r="O199" s="13"/>
      <c r="P199" s="13"/>
      <c r="Q199" s="13"/>
    </row>
    <row r="200" spans="1:17" ht="12.75" hidden="1" customHeight="1" outlineLevel="2" x14ac:dyDescent="0.2">
      <c r="A200" s="43"/>
      <c r="B200" s="44"/>
      <c r="C200" s="45">
        <v>243</v>
      </c>
      <c r="D200" s="46" t="s">
        <v>276</v>
      </c>
      <c r="E200" s="47" t="s">
        <v>277</v>
      </c>
      <c r="F200" s="48">
        <v>0</v>
      </c>
      <c r="G200" s="48">
        <v>0</v>
      </c>
      <c r="H200" s="48">
        <v>0</v>
      </c>
      <c r="I200" s="48">
        <v>0</v>
      </c>
      <c r="J200" s="48">
        <v>0</v>
      </c>
      <c r="K200" s="49">
        <v>1000</v>
      </c>
      <c r="L200" s="49">
        <v>0</v>
      </c>
      <c r="M200" s="48">
        <v>1000</v>
      </c>
      <c r="N200" s="49">
        <v>0</v>
      </c>
      <c r="O200" s="13"/>
      <c r="P200" s="13"/>
      <c r="Q200" s="13"/>
    </row>
    <row r="201" spans="1:17" ht="12.75" hidden="1" customHeight="1" outlineLevel="2" x14ac:dyDescent="0.2">
      <c r="A201" s="43"/>
      <c r="B201" s="44"/>
      <c r="C201" s="45">
        <v>229</v>
      </c>
      <c r="D201" s="46" t="s">
        <v>211</v>
      </c>
      <c r="E201" s="47" t="s">
        <v>212</v>
      </c>
      <c r="F201" s="48">
        <v>0</v>
      </c>
      <c r="G201" s="48">
        <v>12326.848320000001</v>
      </c>
      <c r="H201" s="48">
        <v>0</v>
      </c>
      <c r="I201" s="48">
        <v>1825.44</v>
      </c>
      <c r="J201" s="48">
        <v>0</v>
      </c>
      <c r="K201" s="49">
        <v>0</v>
      </c>
      <c r="L201" s="49">
        <v>1825.44</v>
      </c>
      <c r="M201" s="48">
        <v>1825.44</v>
      </c>
      <c r="N201" s="49">
        <v>12326.848320000001</v>
      </c>
      <c r="O201" s="13"/>
      <c r="P201" s="13"/>
      <c r="Q201" s="13"/>
    </row>
    <row r="202" spans="1:17" ht="12.75" hidden="1" customHeight="1" outlineLevel="2" x14ac:dyDescent="0.2">
      <c r="A202" s="43"/>
      <c r="B202" s="44"/>
      <c r="C202" s="45">
        <v>225</v>
      </c>
      <c r="D202" s="46" t="s">
        <v>179</v>
      </c>
      <c r="E202" s="47" t="s">
        <v>180</v>
      </c>
      <c r="F202" s="48">
        <v>0</v>
      </c>
      <c r="G202" s="48">
        <v>19354.5</v>
      </c>
      <c r="H202" s="48">
        <v>0</v>
      </c>
      <c r="I202" s="48">
        <v>4583.7</v>
      </c>
      <c r="J202" s="48">
        <v>0</v>
      </c>
      <c r="K202" s="49">
        <v>0</v>
      </c>
      <c r="L202" s="49">
        <v>4583.6999999999989</v>
      </c>
      <c r="M202" s="48">
        <v>4583.6999999999989</v>
      </c>
      <c r="N202" s="49">
        <v>19354.5</v>
      </c>
      <c r="O202" s="13"/>
      <c r="P202" s="13"/>
      <c r="Q202" s="13"/>
    </row>
    <row r="203" spans="1:17" ht="12.75" hidden="1" customHeight="1" outlineLevel="2" x14ac:dyDescent="0.2">
      <c r="A203" s="43"/>
      <c r="B203" s="44"/>
      <c r="C203" s="45">
        <v>216</v>
      </c>
      <c r="D203" s="46" t="s">
        <v>126</v>
      </c>
      <c r="E203" s="47" t="s">
        <v>127</v>
      </c>
      <c r="F203" s="48">
        <v>0</v>
      </c>
      <c r="G203" s="48">
        <v>58234.790655780002</v>
      </c>
      <c r="H203" s="48">
        <v>0</v>
      </c>
      <c r="I203" s="48">
        <v>32473.770704999995</v>
      </c>
      <c r="J203" s="48">
        <v>0</v>
      </c>
      <c r="K203" s="49">
        <v>0</v>
      </c>
      <c r="L203" s="49">
        <v>32473.770704999999</v>
      </c>
      <c r="M203" s="48">
        <v>32473.770704999999</v>
      </c>
      <c r="N203" s="49">
        <v>58234.790655780002</v>
      </c>
      <c r="O203" s="13"/>
      <c r="P203" s="13"/>
      <c r="Q203" s="13"/>
    </row>
    <row r="204" spans="1:17" ht="12.75" hidden="1" customHeight="1" outlineLevel="2" x14ac:dyDescent="0.2">
      <c r="A204" s="43"/>
      <c r="B204" s="44"/>
      <c r="C204" s="45">
        <v>210</v>
      </c>
      <c r="D204" s="46" t="s">
        <v>94</v>
      </c>
      <c r="E204" s="47" t="s">
        <v>95</v>
      </c>
      <c r="F204" s="48">
        <v>0</v>
      </c>
      <c r="G204" s="48">
        <v>110043.2</v>
      </c>
      <c r="H204" s="48">
        <v>0</v>
      </c>
      <c r="I204" s="48">
        <v>7319.6</v>
      </c>
      <c r="J204" s="48">
        <v>0</v>
      </c>
      <c r="K204" s="49">
        <v>0</v>
      </c>
      <c r="L204" s="49">
        <v>7319.6</v>
      </c>
      <c r="M204" s="48">
        <v>7319.6</v>
      </c>
      <c r="N204" s="49">
        <v>110043.2</v>
      </c>
      <c r="O204" s="13"/>
      <c r="P204" s="13"/>
      <c r="Q204" s="13"/>
    </row>
    <row r="205" spans="1:17" ht="12.75" hidden="1" customHeight="1" outlineLevel="2" x14ac:dyDescent="0.2">
      <c r="A205" s="43"/>
      <c r="B205" s="44"/>
      <c r="C205" s="45">
        <v>303</v>
      </c>
      <c r="D205" s="46" t="s">
        <v>90</v>
      </c>
      <c r="E205" s="47" t="s">
        <v>91</v>
      </c>
      <c r="F205" s="48">
        <v>0</v>
      </c>
      <c r="G205" s="48">
        <v>0</v>
      </c>
      <c r="H205" s="48">
        <v>0</v>
      </c>
      <c r="I205" s="48">
        <v>3750</v>
      </c>
      <c r="J205" s="48">
        <v>0</v>
      </c>
      <c r="K205" s="49">
        <v>0</v>
      </c>
      <c r="L205" s="49">
        <v>3750</v>
      </c>
      <c r="M205" s="48">
        <v>3750</v>
      </c>
      <c r="N205" s="49">
        <v>0</v>
      </c>
      <c r="O205" s="13"/>
      <c r="P205" s="13"/>
      <c r="Q205" s="13"/>
    </row>
    <row r="206" spans="1:17" ht="12.75" hidden="1" customHeight="1" outlineLevel="2" x14ac:dyDescent="0.2">
      <c r="A206" s="43"/>
      <c r="B206" s="44"/>
      <c r="C206" s="45">
        <v>309</v>
      </c>
      <c r="D206" s="46" t="s">
        <v>278</v>
      </c>
      <c r="E206" s="47" t="s">
        <v>279</v>
      </c>
      <c r="F206" s="48">
        <v>0</v>
      </c>
      <c r="G206" s="48">
        <v>11241.366619999999</v>
      </c>
      <c r="H206" s="48">
        <v>0</v>
      </c>
      <c r="I206" s="48">
        <v>5976.1999999999989</v>
      </c>
      <c r="J206" s="48">
        <v>0</v>
      </c>
      <c r="K206" s="49">
        <v>0</v>
      </c>
      <c r="L206" s="49">
        <v>5976.1999999999989</v>
      </c>
      <c r="M206" s="48">
        <v>5976.1999999999989</v>
      </c>
      <c r="N206" s="49">
        <v>11241.366619999999</v>
      </c>
      <c r="O206" s="13"/>
      <c r="P206" s="13"/>
      <c r="Q206" s="13"/>
    </row>
    <row r="207" spans="1:17" ht="12.75" hidden="1" customHeight="1" outlineLevel="2" x14ac:dyDescent="0.2">
      <c r="A207" s="43"/>
      <c r="B207" s="44"/>
      <c r="C207" s="45">
        <v>18</v>
      </c>
      <c r="D207" s="46" t="s">
        <v>152</v>
      </c>
      <c r="E207" s="47" t="s">
        <v>14</v>
      </c>
      <c r="F207" s="48">
        <v>0</v>
      </c>
      <c r="G207" s="48">
        <v>0</v>
      </c>
      <c r="H207" s="48">
        <v>28392.256044543297</v>
      </c>
      <c r="I207" s="48">
        <v>0</v>
      </c>
      <c r="J207" s="48">
        <v>0</v>
      </c>
      <c r="K207" s="49">
        <v>0</v>
      </c>
      <c r="L207" s="49">
        <v>28392.256044543297</v>
      </c>
      <c r="M207" s="48">
        <v>28392.256044543297</v>
      </c>
      <c r="N207" s="49">
        <v>0</v>
      </c>
      <c r="O207" s="13"/>
      <c r="P207" s="13"/>
      <c r="Q207" s="13"/>
    </row>
    <row r="208" spans="1:17" ht="12.75" hidden="1" customHeight="1" outlineLevel="2" x14ac:dyDescent="0.2">
      <c r="A208" s="43"/>
      <c r="B208" s="44"/>
      <c r="C208" s="45">
        <v>95</v>
      </c>
      <c r="D208" s="46" t="s">
        <v>173</v>
      </c>
      <c r="E208" s="47" t="s">
        <v>174</v>
      </c>
      <c r="F208" s="48">
        <v>0</v>
      </c>
      <c r="G208" s="48">
        <v>0</v>
      </c>
      <c r="H208" s="48">
        <v>0</v>
      </c>
      <c r="I208" s="48">
        <v>13206.71</v>
      </c>
      <c r="J208" s="48">
        <v>0</v>
      </c>
      <c r="K208" s="49">
        <v>61526.63895</v>
      </c>
      <c r="L208" s="49">
        <v>13206.71</v>
      </c>
      <c r="M208" s="48">
        <v>74733.34895</v>
      </c>
      <c r="N208" s="49">
        <v>0</v>
      </c>
      <c r="O208" s="13"/>
      <c r="P208" s="13"/>
      <c r="Q208" s="13"/>
    </row>
    <row r="209" spans="1:17" ht="12.75" hidden="1" customHeight="1" outlineLevel="2" x14ac:dyDescent="0.2">
      <c r="A209" s="43"/>
      <c r="B209" s="44"/>
      <c r="C209" s="45">
        <v>308</v>
      </c>
      <c r="D209" s="46" t="s">
        <v>280</v>
      </c>
      <c r="E209" s="47" t="s">
        <v>281</v>
      </c>
      <c r="F209" s="48">
        <v>0</v>
      </c>
      <c r="G209" s="48">
        <v>1673.560962</v>
      </c>
      <c r="H209" s="48">
        <v>0</v>
      </c>
      <c r="I209" s="48">
        <v>1041.69</v>
      </c>
      <c r="J209" s="48">
        <v>0</v>
      </c>
      <c r="K209" s="49">
        <v>10.26</v>
      </c>
      <c r="L209" s="49">
        <v>1041.69</v>
      </c>
      <c r="M209" s="48">
        <v>1051.95</v>
      </c>
      <c r="N209" s="49">
        <v>1673.560962</v>
      </c>
      <c r="O209" s="13"/>
      <c r="P209" s="13"/>
      <c r="Q209" s="13"/>
    </row>
    <row r="210" spans="1:17" ht="12.75" hidden="1" customHeight="1" outlineLevel="2" x14ac:dyDescent="0.2">
      <c r="A210" s="43"/>
      <c r="B210" s="44"/>
      <c r="C210" s="45">
        <v>109</v>
      </c>
      <c r="D210" s="46" t="s">
        <v>197</v>
      </c>
      <c r="E210" s="47" t="s">
        <v>198</v>
      </c>
      <c r="F210" s="48">
        <v>0</v>
      </c>
      <c r="G210" s="48">
        <v>26.47</v>
      </c>
      <c r="H210" s="48">
        <v>0</v>
      </c>
      <c r="I210" s="48">
        <v>308</v>
      </c>
      <c r="J210" s="48">
        <v>0</v>
      </c>
      <c r="K210" s="49">
        <v>0</v>
      </c>
      <c r="L210" s="49">
        <v>308</v>
      </c>
      <c r="M210" s="48">
        <v>308</v>
      </c>
      <c r="N210" s="49">
        <v>26.47</v>
      </c>
      <c r="O210" s="13"/>
      <c r="P210" s="13"/>
      <c r="Q210" s="13"/>
    </row>
    <row r="211" spans="1:17" ht="12.75" hidden="1" customHeight="1" outlineLevel="2" x14ac:dyDescent="0.2">
      <c r="A211" s="43"/>
      <c r="B211" s="44"/>
      <c r="C211" s="45">
        <v>315</v>
      </c>
      <c r="D211" s="46" t="s">
        <v>177</v>
      </c>
      <c r="E211" s="47" t="s">
        <v>178</v>
      </c>
      <c r="F211" s="48">
        <v>0</v>
      </c>
      <c r="G211" s="48">
        <v>163.53319999999999</v>
      </c>
      <c r="H211" s="48">
        <v>0</v>
      </c>
      <c r="I211" s="48">
        <v>212.8</v>
      </c>
      <c r="J211" s="48">
        <v>0</v>
      </c>
      <c r="K211" s="49">
        <v>0</v>
      </c>
      <c r="L211" s="49">
        <v>212.8</v>
      </c>
      <c r="M211" s="48">
        <v>212.8</v>
      </c>
      <c r="N211" s="49">
        <v>163.53319999999999</v>
      </c>
      <c r="O211" s="13"/>
      <c r="P211" s="13"/>
      <c r="Q211" s="13"/>
    </row>
    <row r="212" spans="1:17" ht="12.75" hidden="1" customHeight="1" outlineLevel="2" x14ac:dyDescent="0.2">
      <c r="A212" s="43"/>
      <c r="B212" s="44"/>
      <c r="C212" s="45">
        <v>188</v>
      </c>
      <c r="D212" s="46" t="s">
        <v>90</v>
      </c>
      <c r="E212" s="47" t="s">
        <v>91</v>
      </c>
      <c r="F212" s="48">
        <v>0</v>
      </c>
      <c r="G212" s="48">
        <v>0</v>
      </c>
      <c r="H212" s="48">
        <v>0</v>
      </c>
      <c r="I212" s="48">
        <v>3750</v>
      </c>
      <c r="J212" s="48">
        <v>0</v>
      </c>
      <c r="K212" s="49">
        <v>0</v>
      </c>
      <c r="L212" s="49">
        <v>3750</v>
      </c>
      <c r="M212" s="48">
        <v>3750</v>
      </c>
      <c r="N212" s="49">
        <v>0</v>
      </c>
      <c r="O212" s="13"/>
      <c r="P212" s="13"/>
      <c r="Q212" s="13"/>
    </row>
    <row r="213" spans="1:17" ht="12.75" hidden="1" customHeight="1" outlineLevel="2" x14ac:dyDescent="0.2">
      <c r="A213" s="43"/>
      <c r="B213" s="44"/>
      <c r="C213" s="45">
        <v>200</v>
      </c>
      <c r="D213" s="46" t="s">
        <v>120</v>
      </c>
      <c r="E213" s="47" t="s">
        <v>121</v>
      </c>
      <c r="F213" s="48">
        <v>0</v>
      </c>
      <c r="G213" s="48">
        <v>8501.0399999999991</v>
      </c>
      <c r="H213" s="48">
        <v>0</v>
      </c>
      <c r="I213" s="48">
        <v>3792.3300000000004</v>
      </c>
      <c r="J213" s="48">
        <v>0</v>
      </c>
      <c r="K213" s="49">
        <v>61.56</v>
      </c>
      <c r="L213" s="49">
        <v>3792.3299999999995</v>
      </c>
      <c r="M213" s="48">
        <v>3853.8899999999994</v>
      </c>
      <c r="N213" s="49">
        <v>8501.0399999999991</v>
      </c>
      <c r="O213" s="13"/>
      <c r="P213" s="13"/>
      <c r="Q213" s="13"/>
    </row>
    <row r="214" spans="1:17" ht="12.75" hidden="1" customHeight="1" outlineLevel="2" x14ac:dyDescent="0.2">
      <c r="A214" s="43"/>
      <c r="B214" s="44"/>
      <c r="C214" s="45">
        <v>157</v>
      </c>
      <c r="D214" s="46" t="s">
        <v>282</v>
      </c>
      <c r="E214" s="47" t="s">
        <v>283</v>
      </c>
      <c r="F214" s="48">
        <v>0</v>
      </c>
      <c r="G214" s="48">
        <v>0</v>
      </c>
      <c r="H214" s="48">
        <v>0</v>
      </c>
      <c r="I214" s="48">
        <v>4128.96</v>
      </c>
      <c r="J214" s="48">
        <v>0</v>
      </c>
      <c r="K214" s="49">
        <v>0</v>
      </c>
      <c r="L214" s="49">
        <v>4128.9600000000009</v>
      </c>
      <c r="M214" s="48">
        <v>4128.9600000000009</v>
      </c>
      <c r="N214" s="49">
        <v>0</v>
      </c>
      <c r="O214" s="13"/>
      <c r="P214" s="13"/>
      <c r="Q214" s="13"/>
    </row>
    <row r="215" spans="1:17" ht="12.75" hidden="1" customHeight="1" outlineLevel="2" x14ac:dyDescent="0.2">
      <c r="A215" s="43"/>
      <c r="B215" s="44"/>
      <c r="C215" s="45">
        <v>94</v>
      </c>
      <c r="D215" s="46" t="s">
        <v>195</v>
      </c>
      <c r="E215" s="47" t="s">
        <v>196</v>
      </c>
      <c r="F215" s="48">
        <v>0</v>
      </c>
      <c r="G215" s="48">
        <v>0</v>
      </c>
      <c r="H215" s="48">
        <v>0</v>
      </c>
      <c r="I215" s="48">
        <v>47049.353999999999</v>
      </c>
      <c r="J215" s="48">
        <v>0</v>
      </c>
      <c r="K215" s="49">
        <v>190271.149488</v>
      </c>
      <c r="L215" s="49">
        <v>47049.353999999992</v>
      </c>
      <c r="M215" s="48">
        <v>237320.50348799999</v>
      </c>
      <c r="N215" s="49">
        <v>0</v>
      </c>
      <c r="O215" s="13"/>
      <c r="P215" s="13"/>
      <c r="Q215" s="13"/>
    </row>
    <row r="216" spans="1:17" ht="12.75" hidden="1" customHeight="1" outlineLevel="2" x14ac:dyDescent="0.2">
      <c r="A216" s="43"/>
      <c r="B216" s="44"/>
      <c r="C216" s="45">
        <v>93</v>
      </c>
      <c r="D216" s="46" t="s">
        <v>104</v>
      </c>
      <c r="E216" s="47" t="s">
        <v>105</v>
      </c>
      <c r="F216" s="48">
        <v>0</v>
      </c>
      <c r="G216" s="48">
        <v>0</v>
      </c>
      <c r="H216" s="48">
        <v>0</v>
      </c>
      <c r="I216" s="48">
        <v>345410.43209999998</v>
      </c>
      <c r="J216" s="48">
        <v>0</v>
      </c>
      <c r="K216" s="49">
        <v>0</v>
      </c>
      <c r="L216" s="49">
        <v>345410.43209999998</v>
      </c>
      <c r="M216" s="48">
        <v>345410.43209999998</v>
      </c>
      <c r="N216" s="49">
        <v>0</v>
      </c>
      <c r="O216" s="13"/>
      <c r="P216" s="13"/>
      <c r="Q216" s="13"/>
    </row>
    <row r="217" spans="1:17" ht="12.75" hidden="1" customHeight="1" outlineLevel="2" x14ac:dyDescent="0.2">
      <c r="A217" s="43"/>
      <c r="B217" s="44"/>
      <c r="C217" s="45">
        <v>100</v>
      </c>
      <c r="D217" s="46" t="s">
        <v>181</v>
      </c>
      <c r="E217" s="47" t="s">
        <v>182</v>
      </c>
      <c r="F217" s="48">
        <v>0</v>
      </c>
      <c r="G217" s="48">
        <v>0</v>
      </c>
      <c r="H217" s="48">
        <v>0</v>
      </c>
      <c r="I217" s="48">
        <v>1530.1</v>
      </c>
      <c r="J217" s="48">
        <v>0</v>
      </c>
      <c r="K217" s="49">
        <v>0</v>
      </c>
      <c r="L217" s="49">
        <v>1530.1</v>
      </c>
      <c r="M217" s="48">
        <v>1530.1</v>
      </c>
      <c r="N217" s="49">
        <v>0</v>
      </c>
      <c r="O217" s="13"/>
      <c r="P217" s="13"/>
      <c r="Q217" s="13"/>
    </row>
    <row r="218" spans="1:17" ht="12.75" hidden="1" customHeight="1" outlineLevel="2" x14ac:dyDescent="0.2">
      <c r="A218" s="43"/>
      <c r="B218" s="44"/>
      <c r="C218" s="45">
        <v>92</v>
      </c>
      <c r="D218" s="46" t="s">
        <v>199</v>
      </c>
      <c r="E218" s="47" t="s">
        <v>200</v>
      </c>
      <c r="F218" s="48">
        <v>0</v>
      </c>
      <c r="G218" s="48">
        <v>0</v>
      </c>
      <c r="H218" s="48">
        <v>0</v>
      </c>
      <c r="I218" s="48">
        <v>2181.0359999999996</v>
      </c>
      <c r="J218" s="48">
        <v>0</v>
      </c>
      <c r="K218" s="49">
        <v>0</v>
      </c>
      <c r="L218" s="49">
        <v>2181.0359999999996</v>
      </c>
      <c r="M218" s="48">
        <v>2181.0359999999996</v>
      </c>
      <c r="N218" s="49">
        <v>0</v>
      </c>
      <c r="O218" s="13"/>
      <c r="P218" s="13"/>
      <c r="Q218" s="13"/>
    </row>
    <row r="219" spans="1:17" ht="12.75" hidden="1" customHeight="1" outlineLevel="2" x14ac:dyDescent="0.2">
      <c r="A219" s="43"/>
      <c r="B219" s="44"/>
      <c r="C219" s="45">
        <v>99</v>
      </c>
      <c r="D219" s="46" t="s">
        <v>122</v>
      </c>
      <c r="E219" s="47" t="s">
        <v>123</v>
      </c>
      <c r="F219" s="48">
        <v>0</v>
      </c>
      <c r="G219" s="48">
        <v>0</v>
      </c>
      <c r="H219" s="48">
        <v>0</v>
      </c>
      <c r="I219" s="48">
        <v>2789.38</v>
      </c>
      <c r="J219" s="48">
        <v>0</v>
      </c>
      <c r="K219" s="49">
        <v>3661.0659999999998</v>
      </c>
      <c r="L219" s="49">
        <v>2789.38</v>
      </c>
      <c r="M219" s="48">
        <v>6450.4459999999999</v>
      </c>
      <c r="N219" s="49">
        <v>0</v>
      </c>
      <c r="O219" s="13"/>
      <c r="P219" s="13"/>
      <c r="Q219" s="13"/>
    </row>
    <row r="220" spans="1:17" ht="12.75" hidden="1" customHeight="1" outlineLevel="2" x14ac:dyDescent="0.2">
      <c r="A220" s="43"/>
      <c r="B220" s="44"/>
      <c r="C220" s="45">
        <v>108</v>
      </c>
      <c r="D220" s="46" t="s">
        <v>98</v>
      </c>
      <c r="E220" s="47" t="s">
        <v>99</v>
      </c>
      <c r="F220" s="48">
        <v>0</v>
      </c>
      <c r="G220" s="48">
        <v>21.550000000000004</v>
      </c>
      <c r="H220" s="48">
        <v>0</v>
      </c>
      <c r="I220" s="48">
        <v>249.2</v>
      </c>
      <c r="J220" s="48">
        <v>0</v>
      </c>
      <c r="K220" s="49">
        <v>0</v>
      </c>
      <c r="L220" s="49">
        <v>249.2</v>
      </c>
      <c r="M220" s="48">
        <v>249.2</v>
      </c>
      <c r="N220" s="49">
        <v>21.550000000000004</v>
      </c>
      <c r="O220" s="13"/>
      <c r="P220" s="13"/>
      <c r="Q220" s="13"/>
    </row>
    <row r="221" spans="1:17" ht="12.75" hidden="1" customHeight="1" outlineLevel="2" x14ac:dyDescent="0.2">
      <c r="A221" s="43"/>
      <c r="B221" s="44"/>
      <c r="C221" s="45">
        <v>312</v>
      </c>
      <c r="D221" s="46" t="s">
        <v>43</v>
      </c>
      <c r="E221" s="47" t="s">
        <v>44</v>
      </c>
      <c r="F221" s="48">
        <v>0</v>
      </c>
      <c r="G221" s="48">
        <v>0</v>
      </c>
      <c r="H221" s="48">
        <v>0</v>
      </c>
      <c r="I221" s="48">
        <v>11500</v>
      </c>
      <c r="J221" s="48">
        <v>0</v>
      </c>
      <c r="K221" s="49">
        <v>0</v>
      </c>
      <c r="L221" s="49">
        <v>11500</v>
      </c>
      <c r="M221" s="48">
        <v>11500</v>
      </c>
      <c r="N221" s="49">
        <v>0</v>
      </c>
      <c r="O221" s="13"/>
      <c r="P221" s="13"/>
      <c r="Q221" s="13"/>
    </row>
    <row r="222" spans="1:17" ht="12.75" hidden="1" customHeight="1" outlineLevel="2" x14ac:dyDescent="0.2">
      <c r="A222" s="43"/>
      <c r="B222" s="44"/>
      <c r="C222" s="45">
        <v>236</v>
      </c>
      <c r="D222" s="46" t="s">
        <v>155</v>
      </c>
      <c r="E222" s="47" t="s">
        <v>156</v>
      </c>
      <c r="F222" s="48">
        <v>0</v>
      </c>
      <c r="G222" s="48">
        <v>0</v>
      </c>
      <c r="H222" s="48">
        <v>0</v>
      </c>
      <c r="I222" s="48">
        <v>3066.9805845000001</v>
      </c>
      <c r="J222" s="48">
        <v>0</v>
      </c>
      <c r="K222" s="49">
        <v>0</v>
      </c>
      <c r="L222" s="49">
        <v>3066.9805845000001</v>
      </c>
      <c r="M222" s="48">
        <v>3066.9805845000001</v>
      </c>
      <c r="N222" s="49">
        <v>0</v>
      </c>
      <c r="O222" s="13"/>
      <c r="P222" s="13"/>
      <c r="Q222" s="13"/>
    </row>
    <row r="223" spans="1:17" ht="12.75" hidden="1" customHeight="1" outlineLevel="2" x14ac:dyDescent="0.2">
      <c r="A223" s="43"/>
      <c r="B223" s="44"/>
      <c r="C223" s="45">
        <v>239</v>
      </c>
      <c r="D223" s="46" t="s">
        <v>284</v>
      </c>
      <c r="E223" s="47" t="s">
        <v>285</v>
      </c>
      <c r="F223" s="48">
        <v>0</v>
      </c>
      <c r="G223" s="48">
        <v>27101.25462</v>
      </c>
      <c r="H223" s="48">
        <v>0</v>
      </c>
      <c r="I223" s="48">
        <v>2752.6400000000003</v>
      </c>
      <c r="J223" s="48">
        <v>0</v>
      </c>
      <c r="K223" s="49">
        <v>0</v>
      </c>
      <c r="L223" s="49">
        <v>2752.6400000000003</v>
      </c>
      <c r="M223" s="48">
        <v>2752.6400000000003</v>
      </c>
      <c r="N223" s="49">
        <v>27101.25462</v>
      </c>
      <c r="O223" s="13"/>
      <c r="P223" s="13"/>
      <c r="Q223" s="13"/>
    </row>
    <row r="224" spans="1:17" ht="12.75" hidden="1" customHeight="1" outlineLevel="2" x14ac:dyDescent="0.2">
      <c r="A224" s="43"/>
      <c r="B224" s="44"/>
      <c r="C224" s="45">
        <v>98</v>
      </c>
      <c r="D224" s="46" t="s">
        <v>159</v>
      </c>
      <c r="E224" s="47" t="s">
        <v>160</v>
      </c>
      <c r="F224" s="48">
        <v>0</v>
      </c>
      <c r="G224" s="48">
        <v>0</v>
      </c>
      <c r="H224" s="48">
        <v>0</v>
      </c>
      <c r="I224" s="48">
        <v>9813.3568000000014</v>
      </c>
      <c r="J224" s="48">
        <v>0</v>
      </c>
      <c r="K224" s="49">
        <v>0</v>
      </c>
      <c r="L224" s="49">
        <v>9813.3567999999996</v>
      </c>
      <c r="M224" s="48">
        <v>9813.3567999999996</v>
      </c>
      <c r="N224" s="49">
        <v>0</v>
      </c>
      <c r="O224" s="13"/>
      <c r="P224" s="13"/>
      <c r="Q224" s="13"/>
    </row>
    <row r="225" spans="1:17" ht="12.75" hidden="1" customHeight="1" outlineLevel="2" x14ac:dyDescent="0.2">
      <c r="A225" s="43"/>
      <c r="B225" s="44"/>
      <c r="C225" s="45">
        <v>97</v>
      </c>
      <c r="D225" s="46" t="s">
        <v>134</v>
      </c>
      <c r="E225" s="47" t="s">
        <v>135</v>
      </c>
      <c r="F225" s="48">
        <v>0</v>
      </c>
      <c r="G225" s="48">
        <v>0</v>
      </c>
      <c r="H225" s="48">
        <v>0</v>
      </c>
      <c r="I225" s="48">
        <v>0</v>
      </c>
      <c r="J225" s="48">
        <v>0</v>
      </c>
      <c r="K225" s="49">
        <v>22820</v>
      </c>
      <c r="L225" s="49">
        <v>0</v>
      </c>
      <c r="M225" s="48">
        <v>22820</v>
      </c>
      <c r="N225" s="49">
        <v>0</v>
      </c>
      <c r="O225" s="13"/>
      <c r="P225" s="13"/>
      <c r="Q225" s="13"/>
    </row>
    <row r="226" spans="1:17" ht="12.75" hidden="1" customHeight="1" outlineLevel="2" x14ac:dyDescent="0.2">
      <c r="A226" s="43"/>
      <c r="B226" s="44"/>
      <c r="C226" s="45">
        <v>202</v>
      </c>
      <c r="D226" s="46" t="s">
        <v>205</v>
      </c>
      <c r="E226" s="47" t="s">
        <v>206</v>
      </c>
      <c r="F226" s="48">
        <v>0</v>
      </c>
      <c r="G226" s="48">
        <v>20979.54</v>
      </c>
      <c r="H226" s="48">
        <v>0</v>
      </c>
      <c r="I226" s="48">
        <v>10318.59</v>
      </c>
      <c r="J226" s="48">
        <v>0</v>
      </c>
      <c r="K226" s="49">
        <v>184.68</v>
      </c>
      <c r="L226" s="49">
        <v>10318.59</v>
      </c>
      <c r="M226" s="48">
        <v>10503.27</v>
      </c>
      <c r="N226" s="49">
        <v>20979.54</v>
      </c>
      <c r="O226" s="13"/>
      <c r="P226" s="13"/>
      <c r="Q226" s="13"/>
    </row>
    <row r="227" spans="1:17" ht="12.75" hidden="1" customHeight="1" outlineLevel="2" x14ac:dyDescent="0.2">
      <c r="A227" s="43"/>
      <c r="B227" s="44"/>
      <c r="C227" s="45">
        <v>91</v>
      </c>
      <c r="D227" s="46" t="s">
        <v>201</v>
      </c>
      <c r="E227" s="47" t="s">
        <v>202</v>
      </c>
      <c r="F227" s="48">
        <v>0</v>
      </c>
      <c r="G227" s="48">
        <v>0</v>
      </c>
      <c r="H227" s="48">
        <v>0</v>
      </c>
      <c r="I227" s="48">
        <v>13843.434000000001</v>
      </c>
      <c r="J227" s="48">
        <v>0</v>
      </c>
      <c r="K227" s="49">
        <v>0</v>
      </c>
      <c r="L227" s="49">
        <v>13843.434000000003</v>
      </c>
      <c r="M227" s="48">
        <v>13843.434000000003</v>
      </c>
      <c r="N227" s="49">
        <v>0</v>
      </c>
      <c r="O227" s="13"/>
      <c r="P227" s="13"/>
      <c r="Q227" s="13"/>
    </row>
    <row r="228" spans="1:17" ht="12.75" hidden="1" customHeight="1" outlineLevel="2" x14ac:dyDescent="0.2">
      <c r="A228" s="43"/>
      <c r="B228" s="44"/>
      <c r="C228" s="45">
        <v>96</v>
      </c>
      <c r="D228" s="46" t="s">
        <v>189</v>
      </c>
      <c r="E228" s="47" t="s">
        <v>190</v>
      </c>
      <c r="F228" s="48">
        <v>0</v>
      </c>
      <c r="G228" s="48">
        <v>0</v>
      </c>
      <c r="H228" s="48">
        <v>0</v>
      </c>
      <c r="I228" s="48">
        <v>12876.093999999997</v>
      </c>
      <c r="J228" s="48">
        <v>0</v>
      </c>
      <c r="K228" s="49">
        <v>15772.06477275</v>
      </c>
      <c r="L228" s="49">
        <v>12876.094000000001</v>
      </c>
      <c r="M228" s="48">
        <v>28648.158772750001</v>
      </c>
      <c r="N228" s="49">
        <v>0</v>
      </c>
      <c r="O228" s="13"/>
      <c r="P228" s="13"/>
      <c r="Q228" s="13"/>
    </row>
    <row r="229" spans="1:17" ht="12.75" hidden="1" customHeight="1" outlineLevel="2" x14ac:dyDescent="0.2">
      <c r="A229" s="43"/>
      <c r="B229" s="44"/>
      <c r="C229" s="45">
        <v>297</v>
      </c>
      <c r="D229" s="46" t="s">
        <v>80</v>
      </c>
      <c r="E229" s="47" t="s">
        <v>81</v>
      </c>
      <c r="F229" s="48">
        <v>0</v>
      </c>
      <c r="G229" s="48">
        <v>0</v>
      </c>
      <c r="H229" s="48">
        <v>0</v>
      </c>
      <c r="I229" s="48">
        <v>89304.767999999996</v>
      </c>
      <c r="J229" s="48">
        <v>0</v>
      </c>
      <c r="K229" s="49">
        <v>33008.113279999998</v>
      </c>
      <c r="L229" s="49">
        <v>89304.768000000011</v>
      </c>
      <c r="M229" s="48">
        <v>122312.88128000002</v>
      </c>
      <c r="N229" s="49">
        <v>0</v>
      </c>
      <c r="O229" s="13"/>
      <c r="P229" s="13"/>
      <c r="Q229" s="13"/>
    </row>
    <row r="230" spans="1:17" ht="12.75" hidden="1" customHeight="1" outlineLevel="2" x14ac:dyDescent="0.2">
      <c r="A230" s="43"/>
      <c r="B230" s="44"/>
      <c r="C230" s="45">
        <v>187</v>
      </c>
      <c r="D230" s="46" t="s">
        <v>55</v>
      </c>
      <c r="E230" s="47" t="s">
        <v>56</v>
      </c>
      <c r="F230" s="48">
        <v>0</v>
      </c>
      <c r="G230" s="48">
        <v>0</v>
      </c>
      <c r="H230" s="48">
        <v>0</v>
      </c>
      <c r="I230" s="48">
        <v>5050</v>
      </c>
      <c r="J230" s="48">
        <v>0</v>
      </c>
      <c r="K230" s="49">
        <v>0</v>
      </c>
      <c r="L230" s="49">
        <v>5050</v>
      </c>
      <c r="M230" s="48">
        <v>5050</v>
      </c>
      <c r="N230" s="49">
        <v>0</v>
      </c>
      <c r="O230" s="13"/>
      <c r="P230" s="13"/>
      <c r="Q230" s="13"/>
    </row>
    <row r="231" spans="1:17" ht="12.75" hidden="1" customHeight="1" outlineLevel="2" x14ac:dyDescent="0.2">
      <c r="A231" s="43"/>
      <c r="B231" s="44"/>
      <c r="C231" s="45">
        <v>131</v>
      </c>
      <c r="D231" s="46" t="s">
        <v>221</v>
      </c>
      <c r="E231" s="47" t="s">
        <v>222</v>
      </c>
      <c r="F231" s="48">
        <v>0</v>
      </c>
      <c r="G231" s="48">
        <v>0</v>
      </c>
      <c r="H231" s="48">
        <v>0</v>
      </c>
      <c r="I231" s="48">
        <v>1097.6000000000001</v>
      </c>
      <c r="J231" s="48">
        <v>0</v>
      </c>
      <c r="K231" s="49">
        <v>0</v>
      </c>
      <c r="L231" s="49">
        <v>1097.6000000000001</v>
      </c>
      <c r="M231" s="48">
        <v>1097.6000000000001</v>
      </c>
      <c r="N231" s="49">
        <v>0</v>
      </c>
      <c r="O231" s="13"/>
      <c r="P231" s="13"/>
      <c r="Q231" s="13"/>
    </row>
    <row r="232" spans="1:17" ht="12.75" hidden="1" customHeight="1" outlineLevel="2" x14ac:dyDescent="0.2">
      <c r="A232" s="43"/>
      <c r="B232" s="44"/>
      <c r="C232" s="45">
        <v>123</v>
      </c>
      <c r="D232" s="46" t="s">
        <v>157</v>
      </c>
      <c r="E232" s="47" t="s">
        <v>158</v>
      </c>
      <c r="F232" s="48">
        <v>0</v>
      </c>
      <c r="G232" s="48">
        <v>0</v>
      </c>
      <c r="H232" s="48">
        <v>0</v>
      </c>
      <c r="I232" s="48">
        <v>956.61</v>
      </c>
      <c r="J232" s="48">
        <v>0</v>
      </c>
      <c r="K232" s="49">
        <v>0</v>
      </c>
      <c r="L232" s="49">
        <v>956.61</v>
      </c>
      <c r="M232" s="48">
        <v>956.61</v>
      </c>
      <c r="N232" s="49">
        <v>0</v>
      </c>
      <c r="O232" s="13"/>
      <c r="P232" s="13"/>
      <c r="Q232" s="13"/>
    </row>
    <row r="233" spans="1:17" ht="12.75" hidden="1" customHeight="1" outlineLevel="2" x14ac:dyDescent="0.2">
      <c r="A233" s="43"/>
      <c r="B233" s="44"/>
      <c r="C233" s="45">
        <v>148</v>
      </c>
      <c r="D233" s="46" t="s">
        <v>49</v>
      </c>
      <c r="E233" s="47" t="s">
        <v>50</v>
      </c>
      <c r="F233" s="48">
        <v>0</v>
      </c>
      <c r="G233" s="48">
        <v>0</v>
      </c>
      <c r="H233" s="48">
        <v>0</v>
      </c>
      <c r="I233" s="48">
        <v>0</v>
      </c>
      <c r="J233" s="48">
        <v>0</v>
      </c>
      <c r="K233" s="49">
        <v>0</v>
      </c>
      <c r="L233" s="49">
        <v>0</v>
      </c>
      <c r="M233" s="48">
        <v>0</v>
      </c>
      <c r="N233" s="49">
        <v>0</v>
      </c>
      <c r="O233" s="13"/>
      <c r="P233" s="13"/>
      <c r="Q233" s="13"/>
    </row>
    <row r="234" spans="1:17" ht="12.75" hidden="1" customHeight="1" outlineLevel="2" x14ac:dyDescent="0.2">
      <c r="A234" s="43"/>
      <c r="B234" s="44"/>
      <c r="C234" s="45">
        <v>144</v>
      </c>
      <c r="D234" s="46" t="s">
        <v>217</v>
      </c>
      <c r="E234" s="47" t="s">
        <v>218</v>
      </c>
      <c r="F234" s="48">
        <v>0</v>
      </c>
      <c r="G234" s="48">
        <v>0</v>
      </c>
      <c r="H234" s="48">
        <v>0</v>
      </c>
      <c r="I234" s="48">
        <v>5458.59</v>
      </c>
      <c r="J234" s="48">
        <v>0</v>
      </c>
      <c r="K234" s="49">
        <v>0</v>
      </c>
      <c r="L234" s="49">
        <v>5458.59</v>
      </c>
      <c r="M234" s="48">
        <v>5458.59</v>
      </c>
      <c r="N234" s="49">
        <v>0</v>
      </c>
      <c r="O234" s="13"/>
      <c r="P234" s="13"/>
      <c r="Q234" s="13"/>
    </row>
    <row r="235" spans="1:17" ht="12.75" hidden="1" customHeight="1" outlineLevel="2" x14ac:dyDescent="0.2">
      <c r="A235" s="43"/>
      <c r="B235" s="44"/>
      <c r="C235" s="45">
        <v>124</v>
      </c>
      <c r="D235" s="46" t="s">
        <v>153</v>
      </c>
      <c r="E235" s="47" t="s">
        <v>154</v>
      </c>
      <c r="F235" s="48">
        <v>0</v>
      </c>
      <c r="G235" s="48">
        <v>0</v>
      </c>
      <c r="H235" s="48">
        <v>0</v>
      </c>
      <c r="I235" s="48">
        <v>229.17500000000001</v>
      </c>
      <c r="J235" s="48">
        <v>0</v>
      </c>
      <c r="K235" s="49">
        <v>0</v>
      </c>
      <c r="L235" s="49">
        <v>229.17500000000001</v>
      </c>
      <c r="M235" s="48">
        <v>229.17500000000001</v>
      </c>
      <c r="N235" s="49">
        <v>0</v>
      </c>
      <c r="O235" s="13"/>
      <c r="P235" s="13"/>
      <c r="Q235" s="13"/>
    </row>
    <row r="236" spans="1:17" ht="12.75" hidden="1" customHeight="1" outlineLevel="2" x14ac:dyDescent="0.2">
      <c r="A236" s="43"/>
      <c r="B236" s="44"/>
      <c r="C236" s="45">
        <v>103</v>
      </c>
      <c r="D236" s="46" t="s">
        <v>148</v>
      </c>
      <c r="E236" s="47" t="s">
        <v>149</v>
      </c>
      <c r="F236" s="48">
        <v>0</v>
      </c>
      <c r="G236" s="48">
        <v>0</v>
      </c>
      <c r="H236" s="48">
        <v>0</v>
      </c>
      <c r="I236" s="48">
        <v>3534.5520000000001</v>
      </c>
      <c r="J236" s="48">
        <v>0</v>
      </c>
      <c r="K236" s="49">
        <v>0</v>
      </c>
      <c r="L236" s="49">
        <v>3534.5519999999997</v>
      </c>
      <c r="M236" s="48">
        <v>3534.5519999999997</v>
      </c>
      <c r="N236" s="49">
        <v>0</v>
      </c>
      <c r="O236" s="13"/>
      <c r="P236" s="13"/>
      <c r="Q236" s="13"/>
    </row>
    <row r="237" spans="1:17" ht="12.75" hidden="1" customHeight="1" outlineLevel="2" x14ac:dyDescent="0.2">
      <c r="A237" s="43"/>
      <c r="B237" s="44"/>
      <c r="C237" s="45">
        <v>238</v>
      </c>
      <c r="D237" s="46" t="s">
        <v>286</v>
      </c>
      <c r="E237" s="47" t="s">
        <v>287</v>
      </c>
      <c r="F237" s="48">
        <v>0</v>
      </c>
      <c r="G237" s="48">
        <v>22122.06</v>
      </c>
      <c r="H237" s="48">
        <v>0</v>
      </c>
      <c r="I237" s="48">
        <v>1570.02</v>
      </c>
      <c r="J237" s="48">
        <v>0</v>
      </c>
      <c r="K237" s="49">
        <v>0</v>
      </c>
      <c r="L237" s="49">
        <v>1570.0199999999998</v>
      </c>
      <c r="M237" s="48">
        <v>1570.0199999999998</v>
      </c>
      <c r="N237" s="49">
        <v>22122.06</v>
      </c>
      <c r="O237" s="13"/>
      <c r="P237" s="13"/>
      <c r="Q237" s="13"/>
    </row>
    <row r="238" spans="1:17" ht="12.75" hidden="1" customHeight="1" outlineLevel="2" x14ac:dyDescent="0.2">
      <c r="A238" s="43"/>
      <c r="B238" s="44"/>
      <c r="C238" s="45">
        <v>101</v>
      </c>
      <c r="D238" s="46" t="s">
        <v>185</v>
      </c>
      <c r="E238" s="47" t="s">
        <v>186</v>
      </c>
      <c r="F238" s="48">
        <v>0</v>
      </c>
      <c r="G238" s="48">
        <v>0</v>
      </c>
      <c r="H238" s="48">
        <v>0</v>
      </c>
      <c r="I238" s="48">
        <v>3608.32</v>
      </c>
      <c r="J238" s="48">
        <v>0</v>
      </c>
      <c r="K238" s="49">
        <v>0</v>
      </c>
      <c r="L238" s="49">
        <v>3608.32</v>
      </c>
      <c r="M238" s="48">
        <v>3608.32</v>
      </c>
      <c r="N238" s="49">
        <v>0</v>
      </c>
      <c r="O238" s="13"/>
      <c r="P238" s="13"/>
      <c r="Q238" s="13"/>
    </row>
    <row r="239" spans="1:17" hidden="1" outlineLevel="2" x14ac:dyDescent="0.2">
      <c r="B239" s="1"/>
      <c r="C239" s="50"/>
      <c r="D239" s="1"/>
      <c r="E239" s="1"/>
      <c r="F239" s="1"/>
      <c r="G239" s="1"/>
      <c r="H239" s="1"/>
      <c r="I239" s="1"/>
      <c r="J239" s="1"/>
      <c r="K239" s="51"/>
      <c r="L239" s="51"/>
      <c r="M239" s="1"/>
      <c r="N239" s="51"/>
    </row>
    <row r="240" spans="1:17" ht="12" outlineLevel="1" collapsed="1" x14ac:dyDescent="0.25">
      <c r="A240" s="34"/>
      <c r="B240" s="35">
        <v>2</v>
      </c>
      <c r="C240" s="36"/>
      <c r="D240" s="37"/>
      <c r="E240" s="38" t="s">
        <v>288</v>
      </c>
      <c r="F240" s="39">
        <f t="shared" ref="F240:N240" si="5">SUBTOTAL(9,F241:F356)</f>
        <v>932.03</v>
      </c>
      <c r="G240" s="39">
        <f t="shared" si="5"/>
        <v>1356432.0918399999</v>
      </c>
      <c r="H240" s="39">
        <f t="shared" si="5"/>
        <v>47475.123214400017</v>
      </c>
      <c r="I240" s="39">
        <f t="shared" si="5"/>
        <v>926173.23379515216</v>
      </c>
      <c r="J240" s="40">
        <f t="shared" si="5"/>
        <v>292339.15000000002</v>
      </c>
      <c r="K240" s="41">
        <f t="shared" si="5"/>
        <v>197429.1802</v>
      </c>
      <c r="L240" s="41">
        <f t="shared" si="5"/>
        <v>1265987.5070095521</v>
      </c>
      <c r="M240" s="42">
        <f t="shared" si="5"/>
        <v>1463416.6872095522</v>
      </c>
      <c r="N240" s="41">
        <f t="shared" si="5"/>
        <v>1357364.1218400002</v>
      </c>
      <c r="O240" s="1"/>
      <c r="P240" s="13"/>
      <c r="Q240" s="13"/>
    </row>
    <row r="241" spans="1:17" ht="12.75" hidden="1" customHeight="1" outlineLevel="2" x14ac:dyDescent="0.2">
      <c r="A241" s="43"/>
      <c r="B241" s="44"/>
      <c r="C241" s="45">
        <v>268</v>
      </c>
      <c r="D241" s="46" t="s">
        <v>289</v>
      </c>
      <c r="E241" s="47" t="s">
        <v>290</v>
      </c>
      <c r="F241" s="48">
        <v>0</v>
      </c>
      <c r="G241" s="48">
        <v>4280.4834999999994</v>
      </c>
      <c r="H241" s="48">
        <v>0</v>
      </c>
      <c r="I241" s="48">
        <v>4013.25</v>
      </c>
      <c r="J241" s="48">
        <v>0</v>
      </c>
      <c r="K241" s="49">
        <v>0</v>
      </c>
      <c r="L241" s="49">
        <v>4013.25</v>
      </c>
      <c r="M241" s="48">
        <v>4013.25</v>
      </c>
      <c r="N241" s="49">
        <v>4280.4834999999994</v>
      </c>
      <c r="O241" s="13"/>
      <c r="P241" s="13"/>
      <c r="Q241" s="13"/>
    </row>
    <row r="242" spans="1:17" ht="12.75" hidden="1" customHeight="1" outlineLevel="2" x14ac:dyDescent="0.2">
      <c r="A242" s="43"/>
      <c r="B242" s="44"/>
      <c r="C242" s="45">
        <v>273</v>
      </c>
      <c r="D242" s="46" t="s">
        <v>291</v>
      </c>
      <c r="E242" s="47" t="s">
        <v>292</v>
      </c>
      <c r="F242" s="48">
        <v>0</v>
      </c>
      <c r="G242" s="48">
        <v>5542.65</v>
      </c>
      <c r="H242" s="48">
        <v>0</v>
      </c>
      <c r="I242" s="48">
        <v>0</v>
      </c>
      <c r="J242" s="48">
        <v>0</v>
      </c>
      <c r="K242" s="49">
        <v>0</v>
      </c>
      <c r="L242" s="49">
        <v>0</v>
      </c>
      <c r="M242" s="48">
        <v>0</v>
      </c>
      <c r="N242" s="49">
        <v>5542.65</v>
      </c>
      <c r="O242" s="13"/>
      <c r="P242" s="13"/>
      <c r="Q242" s="13"/>
    </row>
    <row r="243" spans="1:17" ht="12.75" hidden="1" customHeight="1" outlineLevel="2" x14ac:dyDescent="0.2">
      <c r="A243" s="43"/>
      <c r="B243" s="44"/>
      <c r="C243" s="45">
        <v>275</v>
      </c>
      <c r="D243" s="46" t="s">
        <v>293</v>
      </c>
      <c r="E243" s="47" t="s">
        <v>294</v>
      </c>
      <c r="F243" s="48">
        <v>0</v>
      </c>
      <c r="G243" s="48">
        <v>22454.28</v>
      </c>
      <c r="H243" s="48">
        <v>0</v>
      </c>
      <c r="I243" s="48">
        <v>10943.099999999999</v>
      </c>
      <c r="J243" s="48">
        <v>0</v>
      </c>
      <c r="K243" s="49">
        <v>0</v>
      </c>
      <c r="L243" s="49">
        <v>10943.099999999999</v>
      </c>
      <c r="M243" s="48">
        <v>10943.099999999999</v>
      </c>
      <c r="N243" s="49">
        <v>22454.28</v>
      </c>
      <c r="O243" s="13"/>
      <c r="P243" s="13"/>
      <c r="Q243" s="13"/>
    </row>
    <row r="244" spans="1:17" ht="12.75" hidden="1" customHeight="1" outlineLevel="2" x14ac:dyDescent="0.2">
      <c r="A244" s="43"/>
      <c r="B244" s="44"/>
      <c r="C244" s="45">
        <v>276</v>
      </c>
      <c r="D244" s="46" t="s">
        <v>295</v>
      </c>
      <c r="E244" s="47" t="s">
        <v>296</v>
      </c>
      <c r="F244" s="48">
        <v>0</v>
      </c>
      <c r="G244" s="48">
        <v>2292.42</v>
      </c>
      <c r="H244" s="48">
        <v>0</v>
      </c>
      <c r="I244" s="48">
        <v>721.26</v>
      </c>
      <c r="J244" s="48">
        <v>0</v>
      </c>
      <c r="K244" s="49">
        <v>0</v>
      </c>
      <c r="L244" s="49">
        <v>721.26</v>
      </c>
      <c r="M244" s="48">
        <v>721.26</v>
      </c>
      <c r="N244" s="49">
        <v>2292.42</v>
      </c>
      <c r="O244" s="13"/>
      <c r="P244" s="13"/>
      <c r="Q244" s="13"/>
    </row>
    <row r="245" spans="1:17" ht="12.75" hidden="1" customHeight="1" outlineLevel="2" x14ac:dyDescent="0.2">
      <c r="A245" s="43"/>
      <c r="B245" s="44"/>
      <c r="C245" s="45">
        <v>60</v>
      </c>
      <c r="D245" s="46" t="s">
        <v>297</v>
      </c>
      <c r="E245" s="47" t="s">
        <v>298</v>
      </c>
      <c r="F245" s="48">
        <v>0</v>
      </c>
      <c r="G245" s="48">
        <v>0</v>
      </c>
      <c r="H245" s="48">
        <v>0</v>
      </c>
      <c r="I245" s="48">
        <v>11760</v>
      </c>
      <c r="J245" s="48">
        <v>0</v>
      </c>
      <c r="K245" s="49">
        <v>0</v>
      </c>
      <c r="L245" s="49">
        <v>11760</v>
      </c>
      <c r="M245" s="48">
        <v>11760</v>
      </c>
      <c r="N245" s="49">
        <v>0</v>
      </c>
      <c r="O245" s="13"/>
      <c r="P245" s="13"/>
      <c r="Q245" s="13"/>
    </row>
    <row r="246" spans="1:17" ht="12.75" hidden="1" customHeight="1" outlineLevel="2" x14ac:dyDescent="0.2">
      <c r="A246" s="43"/>
      <c r="B246" s="44"/>
      <c r="C246" s="45">
        <v>25</v>
      </c>
      <c r="D246" s="46" t="s">
        <v>193</v>
      </c>
      <c r="E246" s="47" t="s">
        <v>194</v>
      </c>
      <c r="F246" s="48">
        <v>0</v>
      </c>
      <c r="G246" s="48">
        <v>0</v>
      </c>
      <c r="H246" s="48">
        <v>0</v>
      </c>
      <c r="I246" s="48">
        <v>25785.293464000002</v>
      </c>
      <c r="J246" s="48">
        <v>0</v>
      </c>
      <c r="K246" s="49">
        <v>0</v>
      </c>
      <c r="L246" s="49">
        <v>25785.293464000002</v>
      </c>
      <c r="M246" s="48">
        <v>25785.293464000002</v>
      </c>
      <c r="N246" s="49">
        <v>0</v>
      </c>
      <c r="O246" s="13"/>
      <c r="P246" s="13"/>
      <c r="Q246" s="13"/>
    </row>
    <row r="247" spans="1:17" ht="12.75" hidden="1" customHeight="1" outlineLevel="2" x14ac:dyDescent="0.2">
      <c r="A247" s="43"/>
      <c r="B247" s="44"/>
      <c r="C247" s="45">
        <v>28</v>
      </c>
      <c r="D247" s="46" t="s">
        <v>299</v>
      </c>
      <c r="E247" s="47" t="s">
        <v>300</v>
      </c>
      <c r="F247" s="48">
        <v>0</v>
      </c>
      <c r="G247" s="48">
        <v>0</v>
      </c>
      <c r="H247" s="48">
        <v>0</v>
      </c>
      <c r="I247" s="48">
        <v>174.9</v>
      </c>
      <c r="J247" s="48">
        <v>0</v>
      </c>
      <c r="K247" s="49">
        <v>0</v>
      </c>
      <c r="L247" s="49">
        <v>174.9</v>
      </c>
      <c r="M247" s="48">
        <v>174.9</v>
      </c>
      <c r="N247" s="49">
        <v>0</v>
      </c>
      <c r="O247" s="13"/>
      <c r="P247" s="13"/>
      <c r="Q247" s="13"/>
    </row>
    <row r="248" spans="1:17" ht="12.75" hidden="1" customHeight="1" outlineLevel="2" x14ac:dyDescent="0.2">
      <c r="A248" s="43"/>
      <c r="B248" s="44"/>
      <c r="C248" s="45">
        <v>26</v>
      </c>
      <c r="D248" s="46" t="s">
        <v>232</v>
      </c>
      <c r="E248" s="47" t="s">
        <v>233</v>
      </c>
      <c r="F248" s="48">
        <v>0</v>
      </c>
      <c r="G248" s="48">
        <v>0</v>
      </c>
      <c r="H248" s="48">
        <v>0</v>
      </c>
      <c r="I248" s="48">
        <v>1068.24787208</v>
      </c>
      <c r="J248" s="48">
        <v>0</v>
      </c>
      <c r="K248" s="49">
        <v>0</v>
      </c>
      <c r="L248" s="49">
        <v>1068.24787208</v>
      </c>
      <c r="M248" s="48">
        <v>1068.24787208</v>
      </c>
      <c r="N248" s="49">
        <v>0</v>
      </c>
      <c r="O248" s="13"/>
      <c r="P248" s="13"/>
      <c r="Q248" s="13"/>
    </row>
    <row r="249" spans="1:17" ht="12.75" hidden="1" customHeight="1" outlineLevel="2" x14ac:dyDescent="0.2">
      <c r="A249" s="43"/>
      <c r="B249" s="44"/>
      <c r="C249" s="45">
        <v>56</v>
      </c>
      <c r="D249" s="46" t="s">
        <v>301</v>
      </c>
      <c r="E249" s="47" t="s">
        <v>302</v>
      </c>
      <c r="F249" s="48">
        <v>0</v>
      </c>
      <c r="G249" s="48">
        <v>0</v>
      </c>
      <c r="H249" s="48">
        <v>0</v>
      </c>
      <c r="I249" s="48">
        <v>0</v>
      </c>
      <c r="J249" s="48">
        <v>0</v>
      </c>
      <c r="K249" s="49">
        <v>3045</v>
      </c>
      <c r="L249" s="49">
        <v>0</v>
      </c>
      <c r="M249" s="48">
        <v>3045</v>
      </c>
      <c r="N249" s="49">
        <v>0</v>
      </c>
      <c r="O249" s="13"/>
      <c r="P249" s="13"/>
      <c r="Q249" s="13"/>
    </row>
    <row r="250" spans="1:17" ht="12.75" hidden="1" customHeight="1" outlineLevel="2" x14ac:dyDescent="0.2">
      <c r="A250" s="43"/>
      <c r="B250" s="44"/>
      <c r="C250" s="45">
        <v>344</v>
      </c>
      <c r="D250" s="46" t="s">
        <v>45</v>
      </c>
      <c r="E250" s="47" t="s">
        <v>303</v>
      </c>
      <c r="F250" s="48">
        <v>0</v>
      </c>
      <c r="G250" s="48">
        <v>0</v>
      </c>
      <c r="H250" s="48">
        <v>0</v>
      </c>
      <c r="I250" s="48">
        <v>0</v>
      </c>
      <c r="J250" s="48">
        <v>0</v>
      </c>
      <c r="K250" s="49">
        <v>48000</v>
      </c>
      <c r="L250" s="49">
        <v>0</v>
      </c>
      <c r="M250" s="48">
        <v>48000</v>
      </c>
      <c r="N250" s="49">
        <v>0</v>
      </c>
      <c r="O250" s="13"/>
      <c r="P250" s="13"/>
      <c r="Q250" s="13"/>
    </row>
    <row r="251" spans="1:17" ht="12.75" hidden="1" customHeight="1" outlineLevel="2" x14ac:dyDescent="0.2">
      <c r="A251" s="43"/>
      <c r="B251" s="44"/>
      <c r="C251" s="45">
        <v>78</v>
      </c>
      <c r="D251" s="46" t="s">
        <v>304</v>
      </c>
      <c r="E251" s="47" t="s">
        <v>305</v>
      </c>
      <c r="F251" s="48">
        <v>0</v>
      </c>
      <c r="G251" s="48">
        <v>0</v>
      </c>
      <c r="H251" s="48">
        <v>0</v>
      </c>
      <c r="I251" s="48">
        <v>0</v>
      </c>
      <c r="J251" s="48">
        <v>0</v>
      </c>
      <c r="K251" s="49">
        <v>10000</v>
      </c>
      <c r="L251" s="49">
        <v>0</v>
      </c>
      <c r="M251" s="48">
        <v>10000</v>
      </c>
      <c r="N251" s="49">
        <v>0</v>
      </c>
      <c r="O251" s="13"/>
      <c r="P251" s="13"/>
      <c r="Q251" s="13"/>
    </row>
    <row r="252" spans="1:17" ht="12.75" hidden="1" customHeight="1" outlineLevel="2" x14ac:dyDescent="0.2">
      <c r="A252" s="43"/>
      <c r="B252" s="44"/>
      <c r="C252" s="45">
        <v>64</v>
      </c>
      <c r="D252" s="46" t="s">
        <v>306</v>
      </c>
      <c r="E252" s="47" t="s">
        <v>307</v>
      </c>
      <c r="F252" s="48">
        <v>0</v>
      </c>
      <c r="G252" s="48">
        <v>684.84</v>
      </c>
      <c r="H252" s="48">
        <v>0</v>
      </c>
      <c r="I252" s="48">
        <v>554.32000000000005</v>
      </c>
      <c r="J252" s="48">
        <v>0</v>
      </c>
      <c r="K252" s="49">
        <v>0</v>
      </c>
      <c r="L252" s="49">
        <v>554.32000000000005</v>
      </c>
      <c r="M252" s="48">
        <v>554.32000000000005</v>
      </c>
      <c r="N252" s="49">
        <v>684.84</v>
      </c>
      <c r="O252" s="13"/>
      <c r="P252" s="13"/>
      <c r="Q252" s="13"/>
    </row>
    <row r="253" spans="1:17" ht="12.75" hidden="1" customHeight="1" outlineLevel="2" x14ac:dyDescent="0.2">
      <c r="A253" s="43"/>
      <c r="B253" s="44"/>
      <c r="C253" s="45">
        <v>29</v>
      </c>
      <c r="D253" s="46" t="s">
        <v>308</v>
      </c>
      <c r="E253" s="47" t="s">
        <v>309</v>
      </c>
      <c r="F253" s="48">
        <v>0</v>
      </c>
      <c r="G253" s="48">
        <v>0</v>
      </c>
      <c r="H253" s="48">
        <v>0</v>
      </c>
      <c r="I253" s="48">
        <v>2469.8609999999999</v>
      </c>
      <c r="J253" s="48">
        <v>0</v>
      </c>
      <c r="K253" s="49">
        <v>0</v>
      </c>
      <c r="L253" s="49">
        <v>2469.8609999999999</v>
      </c>
      <c r="M253" s="48">
        <v>2469.8609999999999</v>
      </c>
      <c r="N253" s="49">
        <v>0</v>
      </c>
      <c r="O253" s="13"/>
      <c r="P253" s="13"/>
      <c r="Q253" s="13"/>
    </row>
    <row r="254" spans="1:17" ht="12.75" hidden="1" customHeight="1" outlineLevel="2" x14ac:dyDescent="0.2">
      <c r="A254" s="43"/>
      <c r="B254" s="44"/>
      <c r="C254" s="45">
        <v>67</v>
      </c>
      <c r="D254" s="46" t="s">
        <v>310</v>
      </c>
      <c r="E254" s="47" t="s">
        <v>311</v>
      </c>
      <c r="F254" s="48">
        <v>0</v>
      </c>
      <c r="G254" s="48">
        <v>0</v>
      </c>
      <c r="H254" s="48">
        <v>0</v>
      </c>
      <c r="I254" s="48">
        <v>329.76</v>
      </c>
      <c r="J254" s="48">
        <v>0</v>
      </c>
      <c r="K254" s="49">
        <v>0</v>
      </c>
      <c r="L254" s="49">
        <v>329.76</v>
      </c>
      <c r="M254" s="48">
        <v>329.76</v>
      </c>
      <c r="N254" s="49">
        <v>0</v>
      </c>
      <c r="O254" s="13"/>
      <c r="P254" s="13"/>
      <c r="Q254" s="13"/>
    </row>
    <row r="255" spans="1:17" ht="12.75" hidden="1" customHeight="1" outlineLevel="2" x14ac:dyDescent="0.2">
      <c r="A255" s="43"/>
      <c r="B255" s="44"/>
      <c r="C255" s="45">
        <v>50</v>
      </c>
      <c r="D255" s="46" t="s">
        <v>41</v>
      </c>
      <c r="E255" s="47" t="s">
        <v>42</v>
      </c>
      <c r="F255" s="48">
        <v>0</v>
      </c>
      <c r="G255" s="48">
        <v>0</v>
      </c>
      <c r="H255" s="48">
        <v>0</v>
      </c>
      <c r="I255" s="48">
        <v>2168.3200000000002</v>
      </c>
      <c r="J255" s="48">
        <v>0</v>
      </c>
      <c r="K255" s="49">
        <v>0</v>
      </c>
      <c r="L255" s="49">
        <v>2168.3200000000002</v>
      </c>
      <c r="M255" s="48">
        <v>2168.3200000000002</v>
      </c>
      <c r="N255" s="49">
        <v>0</v>
      </c>
      <c r="O255" s="13"/>
      <c r="P255" s="13"/>
      <c r="Q255" s="13"/>
    </row>
    <row r="256" spans="1:17" ht="12.75" hidden="1" customHeight="1" outlineLevel="2" x14ac:dyDescent="0.2">
      <c r="A256" s="43"/>
      <c r="B256" s="44"/>
      <c r="C256" s="45">
        <v>19</v>
      </c>
      <c r="D256" s="46" t="s">
        <v>152</v>
      </c>
      <c r="E256" s="47" t="s">
        <v>14</v>
      </c>
      <c r="F256" s="48">
        <v>0</v>
      </c>
      <c r="G256" s="48">
        <v>0</v>
      </c>
      <c r="H256" s="48">
        <v>47475.123214400017</v>
      </c>
      <c r="I256" s="48">
        <v>0</v>
      </c>
      <c r="J256" s="48">
        <v>0</v>
      </c>
      <c r="K256" s="49">
        <v>0</v>
      </c>
      <c r="L256" s="49">
        <v>47475.123214400017</v>
      </c>
      <c r="M256" s="48">
        <v>47475.123214400017</v>
      </c>
      <c r="N256" s="49">
        <v>0</v>
      </c>
      <c r="O256" s="13"/>
      <c r="P256" s="13"/>
      <c r="Q256" s="13"/>
    </row>
    <row r="257" spans="1:17" ht="12.75" hidden="1" customHeight="1" outlineLevel="2" x14ac:dyDescent="0.2">
      <c r="A257" s="43"/>
      <c r="B257" s="44"/>
      <c r="C257" s="45">
        <v>76</v>
      </c>
      <c r="D257" s="46" t="s">
        <v>312</v>
      </c>
      <c r="E257" s="47" t="s">
        <v>313</v>
      </c>
      <c r="F257" s="48">
        <v>0</v>
      </c>
      <c r="G257" s="48">
        <v>0</v>
      </c>
      <c r="H257" s="48">
        <v>0</v>
      </c>
      <c r="I257" s="48">
        <v>809.80499999999995</v>
      </c>
      <c r="J257" s="48">
        <v>0</v>
      </c>
      <c r="K257" s="49">
        <v>0</v>
      </c>
      <c r="L257" s="49">
        <v>809.80499999999995</v>
      </c>
      <c r="M257" s="48">
        <v>809.80499999999995</v>
      </c>
      <c r="N257" s="49">
        <v>0</v>
      </c>
      <c r="O257" s="13"/>
      <c r="P257" s="13"/>
      <c r="Q257" s="13"/>
    </row>
    <row r="258" spans="1:17" ht="12.75" hidden="1" customHeight="1" outlineLevel="2" x14ac:dyDescent="0.2">
      <c r="A258" s="43"/>
      <c r="B258" s="44"/>
      <c r="C258" s="45">
        <v>49</v>
      </c>
      <c r="D258" s="46" t="s">
        <v>314</v>
      </c>
      <c r="E258" s="47" t="s">
        <v>315</v>
      </c>
      <c r="F258" s="48">
        <v>0</v>
      </c>
      <c r="G258" s="48">
        <v>0</v>
      </c>
      <c r="H258" s="48">
        <v>0</v>
      </c>
      <c r="I258" s="48">
        <v>677.60000000000014</v>
      </c>
      <c r="J258" s="48">
        <v>0</v>
      </c>
      <c r="K258" s="49">
        <v>88.307999999999993</v>
      </c>
      <c r="L258" s="49">
        <v>677.60000000000014</v>
      </c>
      <c r="M258" s="48">
        <v>765.90800000000013</v>
      </c>
      <c r="N258" s="49">
        <v>0</v>
      </c>
      <c r="O258" s="13"/>
      <c r="P258" s="13"/>
      <c r="Q258" s="13"/>
    </row>
    <row r="259" spans="1:17" ht="12.75" hidden="1" customHeight="1" outlineLevel="2" x14ac:dyDescent="0.2">
      <c r="A259" s="43"/>
      <c r="B259" s="44"/>
      <c r="C259" s="45">
        <v>54</v>
      </c>
      <c r="D259" s="46" t="s">
        <v>76</v>
      </c>
      <c r="E259" s="47" t="s">
        <v>77</v>
      </c>
      <c r="F259" s="48">
        <v>0</v>
      </c>
      <c r="G259" s="48">
        <v>0</v>
      </c>
      <c r="H259" s="48">
        <v>0</v>
      </c>
      <c r="I259" s="48">
        <v>0</v>
      </c>
      <c r="J259" s="48">
        <v>1309.0999999999999</v>
      </c>
      <c r="K259" s="49">
        <v>0</v>
      </c>
      <c r="L259" s="49">
        <v>1309.0999999999999</v>
      </c>
      <c r="M259" s="48">
        <v>1309.0999999999999</v>
      </c>
      <c r="N259" s="49">
        <v>0</v>
      </c>
      <c r="O259" s="13"/>
      <c r="P259" s="13"/>
      <c r="Q259" s="13"/>
    </row>
    <row r="260" spans="1:17" ht="12.75" hidden="1" customHeight="1" outlineLevel="2" x14ac:dyDescent="0.2">
      <c r="A260" s="43"/>
      <c r="B260" s="44"/>
      <c r="C260" s="45">
        <v>53</v>
      </c>
      <c r="D260" s="46" t="s">
        <v>316</v>
      </c>
      <c r="E260" s="47" t="s">
        <v>317</v>
      </c>
      <c r="F260" s="48">
        <v>0</v>
      </c>
      <c r="G260" s="48">
        <v>0</v>
      </c>
      <c r="H260" s="48">
        <v>0</v>
      </c>
      <c r="I260" s="48">
        <v>0</v>
      </c>
      <c r="J260" s="48">
        <v>664</v>
      </c>
      <c r="K260" s="49">
        <v>0</v>
      </c>
      <c r="L260" s="49">
        <v>664</v>
      </c>
      <c r="M260" s="48">
        <v>664</v>
      </c>
      <c r="N260" s="49">
        <v>0</v>
      </c>
      <c r="O260" s="13"/>
      <c r="P260" s="13"/>
      <c r="Q260" s="13"/>
    </row>
    <row r="261" spans="1:17" ht="12.75" hidden="1" customHeight="1" outlineLevel="2" x14ac:dyDescent="0.2">
      <c r="A261" s="43"/>
      <c r="B261" s="44"/>
      <c r="C261" s="45">
        <v>48</v>
      </c>
      <c r="D261" s="46" t="s">
        <v>318</v>
      </c>
      <c r="E261" s="47" t="s">
        <v>319</v>
      </c>
      <c r="F261" s="48">
        <v>0</v>
      </c>
      <c r="G261" s="48">
        <v>0</v>
      </c>
      <c r="H261" s="48">
        <v>0</v>
      </c>
      <c r="I261" s="48">
        <v>851.83999999999992</v>
      </c>
      <c r="J261" s="48">
        <v>0</v>
      </c>
      <c r="K261" s="49">
        <v>0</v>
      </c>
      <c r="L261" s="49">
        <v>851.83999999999992</v>
      </c>
      <c r="M261" s="48">
        <v>851.83999999999992</v>
      </c>
      <c r="N261" s="49">
        <v>0</v>
      </c>
      <c r="O261" s="13"/>
      <c r="P261" s="13"/>
      <c r="Q261" s="13"/>
    </row>
    <row r="262" spans="1:17" ht="12.75" hidden="1" customHeight="1" outlineLevel="2" x14ac:dyDescent="0.2">
      <c r="A262" s="43"/>
      <c r="B262" s="44"/>
      <c r="C262" s="45">
        <v>51</v>
      </c>
      <c r="D262" s="46" t="s">
        <v>320</v>
      </c>
      <c r="E262" s="47" t="s">
        <v>321</v>
      </c>
      <c r="F262" s="48">
        <v>0</v>
      </c>
      <c r="G262" s="48">
        <v>0</v>
      </c>
      <c r="H262" s="48">
        <v>0</v>
      </c>
      <c r="I262" s="48">
        <v>0</v>
      </c>
      <c r="J262" s="48">
        <v>7677</v>
      </c>
      <c r="K262" s="49">
        <v>0</v>
      </c>
      <c r="L262" s="49">
        <v>7677</v>
      </c>
      <c r="M262" s="48">
        <v>7677</v>
      </c>
      <c r="N262" s="49">
        <v>0</v>
      </c>
      <c r="O262" s="13"/>
      <c r="P262" s="13"/>
      <c r="Q262" s="13"/>
    </row>
    <row r="263" spans="1:17" ht="12.75" hidden="1" customHeight="1" outlineLevel="2" x14ac:dyDescent="0.2">
      <c r="A263" s="43"/>
      <c r="B263" s="44"/>
      <c r="C263" s="45">
        <v>278</v>
      </c>
      <c r="D263" s="46" t="s">
        <v>322</v>
      </c>
      <c r="E263" s="47" t="s">
        <v>323</v>
      </c>
      <c r="F263" s="48">
        <v>0</v>
      </c>
      <c r="G263" s="48">
        <v>0</v>
      </c>
      <c r="H263" s="48">
        <v>0</v>
      </c>
      <c r="I263" s="48">
        <v>0</v>
      </c>
      <c r="J263" s="48">
        <v>19440</v>
      </c>
      <c r="K263" s="49">
        <v>0</v>
      </c>
      <c r="L263" s="49">
        <v>19440</v>
      </c>
      <c r="M263" s="48">
        <v>19440</v>
      </c>
      <c r="N263" s="49">
        <v>0</v>
      </c>
      <c r="O263" s="13"/>
      <c r="P263" s="13"/>
      <c r="Q263" s="13"/>
    </row>
    <row r="264" spans="1:17" ht="12.75" hidden="1" customHeight="1" outlineLevel="2" x14ac:dyDescent="0.2">
      <c r="A264" s="43"/>
      <c r="B264" s="44"/>
      <c r="C264" s="45">
        <v>30</v>
      </c>
      <c r="D264" s="46" t="s">
        <v>324</v>
      </c>
      <c r="E264" s="47" t="s">
        <v>325</v>
      </c>
      <c r="F264" s="48">
        <v>0</v>
      </c>
      <c r="G264" s="48">
        <v>0</v>
      </c>
      <c r="H264" s="48">
        <v>0</v>
      </c>
      <c r="I264" s="48">
        <v>1429.2</v>
      </c>
      <c r="J264" s="48">
        <v>0</v>
      </c>
      <c r="K264" s="49">
        <v>0</v>
      </c>
      <c r="L264" s="49">
        <v>1429.1999999999998</v>
      </c>
      <c r="M264" s="48">
        <v>1429.1999999999998</v>
      </c>
      <c r="N264" s="49">
        <v>0</v>
      </c>
      <c r="O264" s="13"/>
      <c r="P264" s="13"/>
      <c r="Q264" s="13"/>
    </row>
    <row r="265" spans="1:17" ht="12.75" hidden="1" customHeight="1" outlineLevel="2" x14ac:dyDescent="0.2">
      <c r="A265" s="43"/>
      <c r="B265" s="44"/>
      <c r="C265" s="45">
        <v>54</v>
      </c>
      <c r="D265" s="46" t="s">
        <v>76</v>
      </c>
      <c r="E265" s="47" t="s">
        <v>77</v>
      </c>
      <c r="F265" s="48">
        <v>0</v>
      </c>
      <c r="G265" s="48">
        <v>0</v>
      </c>
      <c r="H265" s="48">
        <v>0</v>
      </c>
      <c r="I265" s="48">
        <v>0</v>
      </c>
      <c r="J265" s="48">
        <v>2754.05</v>
      </c>
      <c r="K265" s="49">
        <v>0</v>
      </c>
      <c r="L265" s="49">
        <v>2754.05</v>
      </c>
      <c r="M265" s="48">
        <v>2754.05</v>
      </c>
      <c r="N265" s="49">
        <v>0</v>
      </c>
      <c r="O265" s="13"/>
      <c r="P265" s="13"/>
      <c r="Q265" s="13"/>
    </row>
    <row r="266" spans="1:17" ht="12.75" hidden="1" customHeight="1" outlineLevel="2" x14ac:dyDescent="0.2">
      <c r="A266" s="43"/>
      <c r="B266" s="44"/>
      <c r="C266" s="45">
        <v>38</v>
      </c>
      <c r="D266" s="46" t="s">
        <v>326</v>
      </c>
      <c r="E266" s="47" t="s">
        <v>327</v>
      </c>
      <c r="F266" s="48">
        <v>0</v>
      </c>
      <c r="G266" s="48">
        <v>0</v>
      </c>
      <c r="H266" s="48">
        <v>0</v>
      </c>
      <c r="I266" s="48">
        <v>587.62</v>
      </c>
      <c r="J266" s="48">
        <v>0</v>
      </c>
      <c r="K266" s="49">
        <v>523.6</v>
      </c>
      <c r="L266" s="49">
        <v>587.62</v>
      </c>
      <c r="M266" s="48">
        <v>1111.22</v>
      </c>
      <c r="N266" s="49">
        <v>0</v>
      </c>
      <c r="O266" s="13"/>
      <c r="P266" s="13"/>
      <c r="Q266" s="13"/>
    </row>
    <row r="267" spans="1:17" ht="12.75" hidden="1" customHeight="1" outlineLevel="2" x14ac:dyDescent="0.2">
      <c r="A267" s="43"/>
      <c r="B267" s="44"/>
      <c r="C267" s="45">
        <v>27</v>
      </c>
      <c r="D267" s="46" t="s">
        <v>132</v>
      </c>
      <c r="E267" s="47" t="s">
        <v>133</v>
      </c>
      <c r="F267" s="48">
        <v>0</v>
      </c>
      <c r="G267" s="48">
        <v>0</v>
      </c>
      <c r="H267" s="48">
        <v>0</v>
      </c>
      <c r="I267" s="48">
        <v>3679.9297386480002</v>
      </c>
      <c r="J267" s="48">
        <v>0</v>
      </c>
      <c r="K267" s="49">
        <v>0</v>
      </c>
      <c r="L267" s="49">
        <v>3679.9297386480002</v>
      </c>
      <c r="M267" s="48">
        <v>3679.9297386480002</v>
      </c>
      <c r="N267" s="49">
        <v>0</v>
      </c>
      <c r="O267" s="13"/>
      <c r="P267" s="13"/>
      <c r="Q267" s="13"/>
    </row>
    <row r="268" spans="1:17" ht="12.75" hidden="1" customHeight="1" outlineLevel="2" x14ac:dyDescent="0.2">
      <c r="A268" s="43"/>
      <c r="B268" s="44"/>
      <c r="C268" s="45">
        <v>66</v>
      </c>
      <c r="D268" s="46" t="s">
        <v>328</v>
      </c>
      <c r="E268" s="47" t="s">
        <v>329</v>
      </c>
      <c r="F268" s="48">
        <v>0</v>
      </c>
      <c r="G268" s="48">
        <v>542.80999999999995</v>
      </c>
      <c r="H268" s="48">
        <v>0</v>
      </c>
      <c r="I268" s="48">
        <v>1788.08</v>
      </c>
      <c r="J268" s="48">
        <v>0</v>
      </c>
      <c r="K268" s="49">
        <v>0</v>
      </c>
      <c r="L268" s="49">
        <v>1788.08</v>
      </c>
      <c r="M268" s="48">
        <v>1788.08</v>
      </c>
      <c r="N268" s="49">
        <v>542.80999999999995</v>
      </c>
      <c r="O268" s="13"/>
      <c r="P268" s="13"/>
      <c r="Q268" s="13"/>
    </row>
    <row r="269" spans="1:17" ht="12.75" hidden="1" customHeight="1" outlineLevel="2" x14ac:dyDescent="0.2">
      <c r="A269" s="43"/>
      <c r="B269" s="44"/>
      <c r="C269" s="45">
        <v>72</v>
      </c>
      <c r="D269" s="46" t="s">
        <v>330</v>
      </c>
      <c r="E269" s="47" t="s">
        <v>331</v>
      </c>
      <c r="F269" s="48">
        <v>0</v>
      </c>
      <c r="G269" s="48">
        <v>603.84</v>
      </c>
      <c r="H269" s="48">
        <v>0</v>
      </c>
      <c r="I269" s="48">
        <v>278.98</v>
      </c>
      <c r="J269" s="48">
        <v>0</v>
      </c>
      <c r="K269" s="49">
        <v>0</v>
      </c>
      <c r="L269" s="49">
        <v>278.98</v>
      </c>
      <c r="M269" s="48">
        <v>278.98</v>
      </c>
      <c r="N269" s="49">
        <v>603.84</v>
      </c>
      <c r="O269" s="13"/>
      <c r="P269" s="13"/>
      <c r="Q269" s="13"/>
    </row>
    <row r="270" spans="1:17" ht="12.75" hidden="1" customHeight="1" outlineLevel="2" x14ac:dyDescent="0.2">
      <c r="A270" s="43"/>
      <c r="B270" s="44"/>
      <c r="C270" s="45">
        <v>75</v>
      </c>
      <c r="D270" s="46" t="s">
        <v>181</v>
      </c>
      <c r="E270" s="47" t="s">
        <v>182</v>
      </c>
      <c r="F270" s="48">
        <v>0</v>
      </c>
      <c r="G270" s="48">
        <v>0</v>
      </c>
      <c r="H270" s="48">
        <v>0</v>
      </c>
      <c r="I270" s="48">
        <v>765.05</v>
      </c>
      <c r="J270" s="48">
        <v>0</v>
      </c>
      <c r="K270" s="49">
        <v>0</v>
      </c>
      <c r="L270" s="49">
        <v>765.05</v>
      </c>
      <c r="M270" s="48">
        <v>765.05</v>
      </c>
      <c r="N270" s="49">
        <v>0</v>
      </c>
      <c r="O270" s="13"/>
      <c r="P270" s="13"/>
      <c r="Q270" s="13"/>
    </row>
    <row r="271" spans="1:17" ht="12.75" hidden="1" customHeight="1" outlineLevel="2" x14ac:dyDescent="0.2">
      <c r="A271" s="43"/>
      <c r="B271" s="44"/>
      <c r="C271" s="45">
        <v>287</v>
      </c>
      <c r="D271" s="46" t="s">
        <v>332</v>
      </c>
      <c r="E271" s="47" t="s">
        <v>333</v>
      </c>
      <c r="F271" s="48">
        <v>0</v>
      </c>
      <c r="G271" s="48">
        <v>0</v>
      </c>
      <c r="H271" s="48">
        <v>0</v>
      </c>
      <c r="I271" s="48">
        <v>0</v>
      </c>
      <c r="J271" s="48">
        <v>0</v>
      </c>
      <c r="K271" s="49">
        <v>6000</v>
      </c>
      <c r="L271" s="49">
        <v>0</v>
      </c>
      <c r="M271" s="48">
        <v>6000</v>
      </c>
      <c r="N271" s="49">
        <v>0</v>
      </c>
      <c r="O271" s="13"/>
      <c r="P271" s="13"/>
      <c r="Q271" s="13"/>
    </row>
    <row r="272" spans="1:17" ht="12.75" hidden="1" customHeight="1" outlineLevel="2" x14ac:dyDescent="0.2">
      <c r="A272" s="43"/>
      <c r="B272" s="44"/>
      <c r="C272" s="45">
        <v>47</v>
      </c>
      <c r="D272" s="46" t="s">
        <v>159</v>
      </c>
      <c r="E272" s="47" t="s">
        <v>160</v>
      </c>
      <c r="F272" s="48">
        <v>0</v>
      </c>
      <c r="G272" s="48">
        <v>0</v>
      </c>
      <c r="H272" s="48">
        <v>0</v>
      </c>
      <c r="I272" s="48">
        <v>2184.8320000000003</v>
      </c>
      <c r="J272" s="48">
        <v>0</v>
      </c>
      <c r="K272" s="49">
        <v>0</v>
      </c>
      <c r="L272" s="49">
        <v>2184.8319999999999</v>
      </c>
      <c r="M272" s="48">
        <v>2184.8319999999999</v>
      </c>
      <c r="N272" s="49">
        <v>0</v>
      </c>
      <c r="O272" s="13"/>
      <c r="P272" s="13"/>
      <c r="Q272" s="13"/>
    </row>
    <row r="273" spans="1:17" ht="12.75" hidden="1" customHeight="1" outlineLevel="2" x14ac:dyDescent="0.2">
      <c r="A273" s="43"/>
      <c r="B273" s="44"/>
      <c r="C273" s="45">
        <v>37</v>
      </c>
      <c r="D273" s="46" t="s">
        <v>334</v>
      </c>
      <c r="E273" s="47" t="s">
        <v>335</v>
      </c>
      <c r="F273" s="48">
        <v>0</v>
      </c>
      <c r="G273" s="48">
        <v>0</v>
      </c>
      <c r="H273" s="48">
        <v>0</v>
      </c>
      <c r="I273" s="48">
        <v>854.48</v>
      </c>
      <c r="J273" s="48">
        <v>0</v>
      </c>
      <c r="K273" s="49">
        <v>860.2</v>
      </c>
      <c r="L273" s="49">
        <v>854.47999999999979</v>
      </c>
      <c r="M273" s="48">
        <v>1714.6799999999998</v>
      </c>
      <c r="N273" s="49">
        <v>0</v>
      </c>
      <c r="O273" s="13"/>
      <c r="P273" s="13"/>
      <c r="Q273" s="13"/>
    </row>
    <row r="274" spans="1:17" ht="12.75" hidden="1" customHeight="1" outlineLevel="2" x14ac:dyDescent="0.2">
      <c r="A274" s="43"/>
      <c r="B274" s="44"/>
      <c r="C274" s="45">
        <v>57</v>
      </c>
      <c r="D274" s="46" t="s">
        <v>336</v>
      </c>
      <c r="E274" s="47" t="s">
        <v>337</v>
      </c>
      <c r="F274" s="48">
        <v>0</v>
      </c>
      <c r="G274" s="48">
        <v>0</v>
      </c>
      <c r="H274" s="48">
        <v>0</v>
      </c>
      <c r="I274" s="48">
        <v>0</v>
      </c>
      <c r="J274" s="48">
        <v>0</v>
      </c>
      <c r="K274" s="49">
        <v>3000</v>
      </c>
      <c r="L274" s="49">
        <v>0</v>
      </c>
      <c r="M274" s="48">
        <v>3000</v>
      </c>
      <c r="N274" s="49">
        <v>0</v>
      </c>
      <c r="O274" s="13"/>
      <c r="P274" s="13"/>
      <c r="Q274" s="13"/>
    </row>
    <row r="275" spans="1:17" ht="12.75" hidden="1" customHeight="1" outlineLevel="2" x14ac:dyDescent="0.2">
      <c r="A275" s="43"/>
      <c r="B275" s="44"/>
      <c r="C275" s="45">
        <v>74</v>
      </c>
      <c r="D275" s="46" t="s">
        <v>122</v>
      </c>
      <c r="E275" s="47" t="s">
        <v>123</v>
      </c>
      <c r="F275" s="48">
        <v>0</v>
      </c>
      <c r="G275" s="48">
        <v>0</v>
      </c>
      <c r="H275" s="48">
        <v>0</v>
      </c>
      <c r="I275" s="48">
        <v>1394.69</v>
      </c>
      <c r="J275" s="48">
        <v>0</v>
      </c>
      <c r="K275" s="49">
        <v>1830.5329999999999</v>
      </c>
      <c r="L275" s="49">
        <v>1394.69</v>
      </c>
      <c r="M275" s="48">
        <v>3225.223</v>
      </c>
      <c r="N275" s="49">
        <v>0</v>
      </c>
      <c r="O275" s="13"/>
      <c r="P275" s="13"/>
      <c r="Q275" s="13"/>
    </row>
    <row r="276" spans="1:17" ht="12.75" hidden="1" customHeight="1" outlineLevel="2" x14ac:dyDescent="0.2">
      <c r="A276" s="43"/>
      <c r="B276" s="44"/>
      <c r="C276" s="45">
        <v>261</v>
      </c>
      <c r="D276" s="46" t="s">
        <v>338</v>
      </c>
      <c r="E276" s="47" t="s">
        <v>339</v>
      </c>
      <c r="F276" s="48">
        <v>0</v>
      </c>
      <c r="G276" s="48">
        <v>53541.599999999999</v>
      </c>
      <c r="H276" s="48">
        <v>0</v>
      </c>
      <c r="I276" s="48">
        <v>15146.46</v>
      </c>
      <c r="J276" s="48">
        <v>0</v>
      </c>
      <c r="K276" s="49">
        <v>0</v>
      </c>
      <c r="L276" s="49">
        <v>15146.46</v>
      </c>
      <c r="M276" s="48">
        <v>15146.46</v>
      </c>
      <c r="N276" s="49">
        <v>53541.599999999999</v>
      </c>
      <c r="O276" s="13"/>
      <c r="P276" s="13"/>
      <c r="Q276" s="13"/>
    </row>
    <row r="277" spans="1:17" ht="12.75" hidden="1" customHeight="1" outlineLevel="2" x14ac:dyDescent="0.2">
      <c r="A277" s="43"/>
      <c r="B277" s="44"/>
      <c r="C277" s="45">
        <v>31</v>
      </c>
      <c r="D277" s="46" t="s">
        <v>340</v>
      </c>
      <c r="E277" s="47" t="s">
        <v>341</v>
      </c>
      <c r="F277" s="48">
        <v>0</v>
      </c>
      <c r="G277" s="48">
        <v>0</v>
      </c>
      <c r="H277" s="48">
        <v>0</v>
      </c>
      <c r="I277" s="48">
        <v>99.88000000000001</v>
      </c>
      <c r="J277" s="48">
        <v>0</v>
      </c>
      <c r="K277" s="49">
        <v>0</v>
      </c>
      <c r="L277" s="49">
        <v>99.88000000000001</v>
      </c>
      <c r="M277" s="48">
        <v>99.88000000000001</v>
      </c>
      <c r="N277" s="49">
        <v>0</v>
      </c>
      <c r="O277" s="13"/>
      <c r="P277" s="13"/>
      <c r="Q277" s="13"/>
    </row>
    <row r="278" spans="1:17" ht="12.75" hidden="1" customHeight="1" outlineLevel="2" x14ac:dyDescent="0.2">
      <c r="A278" s="43"/>
      <c r="B278" s="44"/>
      <c r="C278" s="45">
        <v>40</v>
      </c>
      <c r="D278" s="46" t="s">
        <v>342</v>
      </c>
      <c r="E278" s="47" t="s">
        <v>343</v>
      </c>
      <c r="F278" s="48">
        <v>0</v>
      </c>
      <c r="G278" s="48">
        <v>2184.48</v>
      </c>
      <c r="H278" s="48">
        <v>0</v>
      </c>
      <c r="I278" s="48">
        <v>796.32</v>
      </c>
      <c r="J278" s="48">
        <v>0</v>
      </c>
      <c r="K278" s="49">
        <v>0</v>
      </c>
      <c r="L278" s="49">
        <v>796.32</v>
      </c>
      <c r="M278" s="48">
        <v>796.32</v>
      </c>
      <c r="N278" s="49">
        <v>2184.48</v>
      </c>
      <c r="O278" s="13"/>
      <c r="P278" s="13"/>
      <c r="Q278" s="13"/>
    </row>
    <row r="279" spans="1:17" ht="12.75" hidden="1" customHeight="1" outlineLevel="2" x14ac:dyDescent="0.2">
      <c r="A279" s="43"/>
      <c r="B279" s="44"/>
      <c r="C279" s="45">
        <v>296</v>
      </c>
      <c r="D279" s="46" t="s">
        <v>63</v>
      </c>
      <c r="E279" s="47" t="s">
        <v>64</v>
      </c>
      <c r="F279" s="48">
        <v>0</v>
      </c>
      <c r="G279" s="48">
        <v>0</v>
      </c>
      <c r="H279" s="48">
        <v>0</v>
      </c>
      <c r="I279" s="48">
        <v>99360</v>
      </c>
      <c r="J279" s="48">
        <v>0</v>
      </c>
      <c r="K279" s="49">
        <v>0</v>
      </c>
      <c r="L279" s="49">
        <v>99360</v>
      </c>
      <c r="M279" s="48">
        <v>99360</v>
      </c>
      <c r="N279" s="49">
        <v>0</v>
      </c>
      <c r="O279" s="13"/>
      <c r="P279" s="13"/>
      <c r="Q279" s="13"/>
    </row>
    <row r="280" spans="1:17" ht="12.75" hidden="1" customHeight="1" outlineLevel="2" x14ac:dyDescent="0.2">
      <c r="A280" s="43"/>
      <c r="B280" s="44"/>
      <c r="C280" s="45">
        <v>285</v>
      </c>
      <c r="D280" s="46" t="s">
        <v>344</v>
      </c>
      <c r="E280" s="47" t="s">
        <v>345</v>
      </c>
      <c r="F280" s="48">
        <v>932.03</v>
      </c>
      <c r="G280" s="48">
        <v>0</v>
      </c>
      <c r="H280" s="48">
        <v>0</v>
      </c>
      <c r="I280" s="48">
        <v>0</v>
      </c>
      <c r="J280" s="48">
        <v>0</v>
      </c>
      <c r="K280" s="49">
        <v>0</v>
      </c>
      <c r="L280" s="49">
        <v>0</v>
      </c>
      <c r="M280" s="48">
        <v>0</v>
      </c>
      <c r="N280" s="49">
        <v>932.03</v>
      </c>
      <c r="O280" s="13"/>
      <c r="P280" s="13"/>
      <c r="Q280" s="13"/>
    </row>
    <row r="281" spans="1:17" ht="12.75" hidden="1" customHeight="1" outlineLevel="2" x14ac:dyDescent="0.2">
      <c r="A281" s="43"/>
      <c r="B281" s="44"/>
      <c r="C281" s="45">
        <v>43</v>
      </c>
      <c r="D281" s="46" t="s">
        <v>346</v>
      </c>
      <c r="E281" s="47" t="s">
        <v>347</v>
      </c>
      <c r="F281" s="48">
        <v>0</v>
      </c>
      <c r="G281" s="48">
        <v>0</v>
      </c>
      <c r="H281" s="48">
        <v>0</v>
      </c>
      <c r="I281" s="48">
        <v>528</v>
      </c>
      <c r="J281" s="48">
        <v>0</v>
      </c>
      <c r="K281" s="49">
        <v>772.65</v>
      </c>
      <c r="L281" s="49">
        <v>528.00000000000011</v>
      </c>
      <c r="M281" s="48">
        <v>1300.6500000000001</v>
      </c>
      <c r="N281" s="49">
        <v>0</v>
      </c>
      <c r="O281" s="13"/>
      <c r="P281" s="13"/>
      <c r="Q281" s="13"/>
    </row>
    <row r="282" spans="1:17" ht="12.75" hidden="1" customHeight="1" outlineLevel="2" x14ac:dyDescent="0.2">
      <c r="A282" s="43"/>
      <c r="B282" s="44"/>
      <c r="C282" s="45">
        <v>257</v>
      </c>
      <c r="D282" s="46" t="s">
        <v>348</v>
      </c>
      <c r="E282" s="47" t="s">
        <v>349</v>
      </c>
      <c r="F282" s="48">
        <v>0</v>
      </c>
      <c r="G282" s="48">
        <v>1736.7599999999998</v>
      </c>
      <c r="H282" s="48">
        <v>0</v>
      </c>
      <c r="I282" s="48">
        <v>1142.94</v>
      </c>
      <c r="J282" s="48">
        <v>0</v>
      </c>
      <c r="K282" s="49">
        <v>0</v>
      </c>
      <c r="L282" s="49">
        <v>1142.94</v>
      </c>
      <c r="M282" s="48">
        <v>1142.94</v>
      </c>
      <c r="N282" s="49">
        <v>1736.7599999999998</v>
      </c>
      <c r="O282" s="13"/>
      <c r="P282" s="13"/>
      <c r="Q282" s="13"/>
    </row>
    <row r="283" spans="1:17" ht="12.75" hidden="1" customHeight="1" outlineLevel="2" x14ac:dyDescent="0.2">
      <c r="A283" s="43"/>
      <c r="B283" s="44"/>
      <c r="C283" s="45">
        <v>277</v>
      </c>
      <c r="D283" s="46" t="s">
        <v>350</v>
      </c>
      <c r="E283" s="47" t="s">
        <v>351</v>
      </c>
      <c r="F283" s="48">
        <v>0</v>
      </c>
      <c r="G283" s="48">
        <v>5587.68</v>
      </c>
      <c r="H283" s="48">
        <v>0</v>
      </c>
      <c r="I283" s="48">
        <v>10097.64</v>
      </c>
      <c r="J283" s="48">
        <v>0</v>
      </c>
      <c r="K283" s="49">
        <v>0</v>
      </c>
      <c r="L283" s="49">
        <v>10097.64</v>
      </c>
      <c r="M283" s="48">
        <v>10097.64</v>
      </c>
      <c r="N283" s="49">
        <v>5587.68</v>
      </c>
      <c r="O283" s="13"/>
      <c r="P283" s="13"/>
      <c r="Q283" s="13"/>
    </row>
    <row r="284" spans="1:17" ht="12.75" hidden="1" customHeight="1" outlineLevel="2" x14ac:dyDescent="0.2">
      <c r="A284" s="43"/>
      <c r="B284" s="44"/>
      <c r="C284" s="45">
        <v>70</v>
      </c>
      <c r="D284" s="46" t="s">
        <v>352</v>
      </c>
      <c r="E284" s="47" t="s">
        <v>353</v>
      </c>
      <c r="F284" s="48">
        <v>0</v>
      </c>
      <c r="G284" s="48">
        <v>0</v>
      </c>
      <c r="H284" s="48">
        <v>0</v>
      </c>
      <c r="I284" s="48">
        <v>1087.0150000000001</v>
      </c>
      <c r="J284" s="48">
        <v>0</v>
      </c>
      <c r="K284" s="49">
        <v>0</v>
      </c>
      <c r="L284" s="49">
        <v>1087.0149999999999</v>
      </c>
      <c r="M284" s="48">
        <v>1087.0149999999999</v>
      </c>
      <c r="N284" s="49">
        <v>0</v>
      </c>
      <c r="O284" s="13"/>
      <c r="P284" s="13"/>
      <c r="Q284" s="13"/>
    </row>
    <row r="285" spans="1:17" ht="12.75" hidden="1" customHeight="1" outlineLevel="2" x14ac:dyDescent="0.2">
      <c r="A285" s="43"/>
      <c r="B285" s="44"/>
      <c r="C285" s="45">
        <v>265</v>
      </c>
      <c r="D285" s="46" t="s">
        <v>354</v>
      </c>
      <c r="E285" s="47" t="s">
        <v>355</v>
      </c>
      <c r="F285" s="48">
        <v>0</v>
      </c>
      <c r="G285" s="48">
        <v>38576.639999999999</v>
      </c>
      <c r="H285" s="48">
        <v>0</v>
      </c>
      <c r="I285" s="48">
        <v>21648.720000000001</v>
      </c>
      <c r="J285" s="48">
        <v>0</v>
      </c>
      <c r="K285" s="49">
        <v>0</v>
      </c>
      <c r="L285" s="49">
        <v>21648.720000000001</v>
      </c>
      <c r="M285" s="48">
        <v>21648.720000000001</v>
      </c>
      <c r="N285" s="49">
        <v>38576.639999999999</v>
      </c>
      <c r="O285" s="13"/>
      <c r="P285" s="13"/>
      <c r="Q285" s="13"/>
    </row>
    <row r="286" spans="1:17" ht="12.75" hidden="1" customHeight="1" outlineLevel="2" x14ac:dyDescent="0.2">
      <c r="A286" s="43"/>
      <c r="B286" s="44"/>
      <c r="C286" s="45">
        <v>60</v>
      </c>
      <c r="D286" s="46" t="s">
        <v>297</v>
      </c>
      <c r="E286" s="47" t="s">
        <v>298</v>
      </c>
      <c r="F286" s="48">
        <v>0</v>
      </c>
      <c r="G286" s="48">
        <v>0</v>
      </c>
      <c r="H286" s="48">
        <v>0</v>
      </c>
      <c r="I286" s="48">
        <v>17920</v>
      </c>
      <c r="J286" s="48">
        <v>0</v>
      </c>
      <c r="K286" s="49">
        <v>0</v>
      </c>
      <c r="L286" s="49">
        <v>17920</v>
      </c>
      <c r="M286" s="48">
        <v>17920</v>
      </c>
      <c r="N286" s="49">
        <v>0</v>
      </c>
      <c r="O286" s="13"/>
      <c r="P286" s="13"/>
      <c r="Q286" s="13"/>
    </row>
    <row r="287" spans="1:17" ht="12.75" hidden="1" customHeight="1" outlineLevel="2" x14ac:dyDescent="0.2">
      <c r="A287" s="43"/>
      <c r="B287" s="44"/>
      <c r="C287" s="45">
        <v>280</v>
      </c>
      <c r="D287" s="46" t="s">
        <v>356</v>
      </c>
      <c r="E287" s="47" t="s">
        <v>357</v>
      </c>
      <c r="F287" s="48">
        <v>0</v>
      </c>
      <c r="G287" s="48">
        <v>0</v>
      </c>
      <c r="H287" s="48">
        <v>0</v>
      </c>
      <c r="I287" s="48">
        <v>0</v>
      </c>
      <c r="J287" s="48">
        <v>3024</v>
      </c>
      <c r="K287" s="49">
        <v>0</v>
      </c>
      <c r="L287" s="49">
        <v>3024</v>
      </c>
      <c r="M287" s="48">
        <v>3024</v>
      </c>
      <c r="N287" s="49">
        <v>0</v>
      </c>
      <c r="O287" s="13"/>
      <c r="P287" s="13"/>
      <c r="Q287" s="13"/>
    </row>
    <row r="288" spans="1:17" ht="12.75" hidden="1" customHeight="1" outlineLevel="2" x14ac:dyDescent="0.2">
      <c r="A288" s="43"/>
      <c r="B288" s="44"/>
      <c r="C288" s="45">
        <v>288</v>
      </c>
      <c r="D288" s="46" t="s">
        <v>358</v>
      </c>
      <c r="E288" s="47" t="s">
        <v>359</v>
      </c>
      <c r="F288" s="48">
        <v>0</v>
      </c>
      <c r="G288" s="48">
        <v>511075.73579999997</v>
      </c>
      <c r="H288" s="48">
        <v>0</v>
      </c>
      <c r="I288" s="48">
        <v>309920.65479500004</v>
      </c>
      <c r="J288" s="48">
        <v>0</v>
      </c>
      <c r="K288" s="49">
        <v>0</v>
      </c>
      <c r="L288" s="49">
        <v>309920.65479500004</v>
      </c>
      <c r="M288" s="48">
        <v>309920.65479500004</v>
      </c>
      <c r="N288" s="49">
        <v>511075.73579999997</v>
      </c>
      <c r="O288" s="13"/>
      <c r="P288" s="13"/>
      <c r="Q288" s="13"/>
    </row>
    <row r="289" spans="1:17" ht="12.75" hidden="1" customHeight="1" outlineLevel="2" x14ac:dyDescent="0.2">
      <c r="A289" s="43"/>
      <c r="B289" s="44"/>
      <c r="C289" s="45">
        <v>290</v>
      </c>
      <c r="D289" s="46" t="s">
        <v>297</v>
      </c>
      <c r="E289" s="47" t="s">
        <v>298</v>
      </c>
      <c r="F289" s="48">
        <v>0</v>
      </c>
      <c r="G289" s="48">
        <v>0</v>
      </c>
      <c r="H289" s="48">
        <v>0</v>
      </c>
      <c r="I289" s="48">
        <v>6720</v>
      </c>
      <c r="J289" s="48">
        <v>0</v>
      </c>
      <c r="K289" s="49">
        <v>0</v>
      </c>
      <c r="L289" s="49">
        <v>6720</v>
      </c>
      <c r="M289" s="48">
        <v>6720</v>
      </c>
      <c r="N289" s="49">
        <v>0</v>
      </c>
      <c r="O289" s="13"/>
      <c r="P289" s="13"/>
      <c r="Q289" s="13"/>
    </row>
    <row r="290" spans="1:17" ht="12.75" hidden="1" customHeight="1" outlineLevel="2" x14ac:dyDescent="0.2">
      <c r="A290" s="43"/>
      <c r="B290" s="44"/>
      <c r="C290" s="45">
        <v>262</v>
      </c>
      <c r="D290" s="46" t="s">
        <v>360</v>
      </c>
      <c r="E290" s="47" t="s">
        <v>361</v>
      </c>
      <c r="F290" s="48">
        <v>0</v>
      </c>
      <c r="G290" s="48">
        <v>19088.86</v>
      </c>
      <c r="H290" s="48">
        <v>0</v>
      </c>
      <c r="I290" s="48">
        <v>5048.82</v>
      </c>
      <c r="J290" s="48">
        <v>0</v>
      </c>
      <c r="K290" s="49">
        <v>0</v>
      </c>
      <c r="L290" s="49">
        <v>5048.82</v>
      </c>
      <c r="M290" s="48">
        <v>5048.82</v>
      </c>
      <c r="N290" s="49">
        <v>19088.86</v>
      </c>
      <c r="O290" s="13"/>
      <c r="P290" s="13"/>
      <c r="Q290" s="13"/>
    </row>
    <row r="291" spans="1:17" ht="12.75" hidden="1" customHeight="1" outlineLevel="2" x14ac:dyDescent="0.2">
      <c r="A291" s="43"/>
      <c r="B291" s="44"/>
      <c r="C291" s="45">
        <v>263</v>
      </c>
      <c r="D291" s="46" t="s">
        <v>362</v>
      </c>
      <c r="E291" s="47" t="s">
        <v>363</v>
      </c>
      <c r="F291" s="48">
        <v>0</v>
      </c>
      <c r="G291" s="48">
        <v>28644.32</v>
      </c>
      <c r="H291" s="48">
        <v>0</v>
      </c>
      <c r="I291" s="48">
        <v>12709.88</v>
      </c>
      <c r="J291" s="48">
        <v>0</v>
      </c>
      <c r="K291" s="49">
        <v>0</v>
      </c>
      <c r="L291" s="49">
        <v>12709.88</v>
      </c>
      <c r="M291" s="48">
        <v>12709.88</v>
      </c>
      <c r="N291" s="49">
        <v>28644.32</v>
      </c>
      <c r="O291" s="13"/>
      <c r="P291" s="13"/>
      <c r="Q291" s="13"/>
    </row>
    <row r="292" spans="1:17" ht="12.75" hidden="1" customHeight="1" outlineLevel="2" x14ac:dyDescent="0.2">
      <c r="A292" s="43"/>
      <c r="B292" s="44"/>
      <c r="C292" s="45">
        <v>281</v>
      </c>
      <c r="D292" s="46" t="s">
        <v>364</v>
      </c>
      <c r="E292" s="47" t="s">
        <v>365</v>
      </c>
      <c r="F292" s="48">
        <v>0</v>
      </c>
      <c r="G292" s="48">
        <v>0</v>
      </c>
      <c r="H292" s="48">
        <v>0</v>
      </c>
      <c r="I292" s="48">
        <v>0</v>
      </c>
      <c r="J292" s="48">
        <v>45360</v>
      </c>
      <c r="K292" s="49">
        <v>0</v>
      </c>
      <c r="L292" s="49">
        <v>45360</v>
      </c>
      <c r="M292" s="48">
        <v>45360</v>
      </c>
      <c r="N292" s="49">
        <v>0</v>
      </c>
      <c r="O292" s="13"/>
      <c r="P292" s="13"/>
      <c r="Q292" s="13"/>
    </row>
    <row r="293" spans="1:17" ht="12.75" hidden="1" customHeight="1" outlineLevel="2" x14ac:dyDescent="0.2">
      <c r="A293" s="43"/>
      <c r="B293" s="44"/>
      <c r="C293" s="45">
        <v>258</v>
      </c>
      <c r="D293" s="46" t="s">
        <v>366</v>
      </c>
      <c r="E293" s="47" t="s">
        <v>367</v>
      </c>
      <c r="F293" s="48">
        <v>0</v>
      </c>
      <c r="G293" s="48">
        <v>7752.86</v>
      </c>
      <c r="H293" s="48">
        <v>0</v>
      </c>
      <c r="I293" s="48">
        <v>10433.91</v>
      </c>
      <c r="J293" s="48">
        <v>0</v>
      </c>
      <c r="K293" s="49">
        <v>0</v>
      </c>
      <c r="L293" s="49">
        <v>10433.91</v>
      </c>
      <c r="M293" s="48">
        <v>10433.91</v>
      </c>
      <c r="N293" s="49">
        <v>7752.86</v>
      </c>
      <c r="O293" s="13"/>
      <c r="P293" s="13"/>
      <c r="Q293" s="13"/>
    </row>
    <row r="294" spans="1:17" ht="12.75" hidden="1" customHeight="1" outlineLevel="2" x14ac:dyDescent="0.2">
      <c r="A294" s="43"/>
      <c r="B294" s="44"/>
      <c r="C294" s="45">
        <v>274</v>
      </c>
      <c r="D294" s="46" t="s">
        <v>368</v>
      </c>
      <c r="E294" s="47" t="s">
        <v>369</v>
      </c>
      <c r="F294" s="48">
        <v>0</v>
      </c>
      <c r="G294" s="48">
        <v>8577.98</v>
      </c>
      <c r="H294" s="48">
        <v>0</v>
      </c>
      <c r="I294" s="48">
        <v>0</v>
      </c>
      <c r="J294" s="48">
        <v>0</v>
      </c>
      <c r="K294" s="49">
        <v>0</v>
      </c>
      <c r="L294" s="49">
        <v>0</v>
      </c>
      <c r="M294" s="48">
        <v>0</v>
      </c>
      <c r="N294" s="49">
        <v>8577.98</v>
      </c>
      <c r="O294" s="13"/>
      <c r="P294" s="13"/>
      <c r="Q294" s="13"/>
    </row>
    <row r="295" spans="1:17" ht="12.75" hidden="1" customHeight="1" outlineLevel="2" x14ac:dyDescent="0.2">
      <c r="A295" s="43"/>
      <c r="B295" s="44"/>
      <c r="C295" s="45">
        <v>55</v>
      </c>
      <c r="D295" s="46" t="s">
        <v>370</v>
      </c>
      <c r="E295" s="47" t="s">
        <v>371</v>
      </c>
      <c r="F295" s="48">
        <v>0</v>
      </c>
      <c r="G295" s="48">
        <v>0</v>
      </c>
      <c r="H295" s="48">
        <v>0</v>
      </c>
      <c r="I295" s="48">
        <v>0</v>
      </c>
      <c r="J295" s="48">
        <v>0</v>
      </c>
      <c r="K295" s="49">
        <v>10000</v>
      </c>
      <c r="L295" s="49">
        <v>0</v>
      </c>
      <c r="M295" s="48">
        <v>10000</v>
      </c>
      <c r="N295" s="49">
        <v>0</v>
      </c>
      <c r="O295" s="13"/>
      <c r="P295" s="13"/>
      <c r="Q295" s="13"/>
    </row>
    <row r="296" spans="1:17" ht="12.75" hidden="1" customHeight="1" outlineLevel="2" x14ac:dyDescent="0.2">
      <c r="A296" s="43"/>
      <c r="B296" s="44"/>
      <c r="C296" s="45">
        <v>71</v>
      </c>
      <c r="D296" s="46" t="s">
        <v>372</v>
      </c>
      <c r="E296" s="47" t="s">
        <v>373</v>
      </c>
      <c r="F296" s="48">
        <v>0</v>
      </c>
      <c r="G296" s="48">
        <v>0</v>
      </c>
      <c r="H296" s="48">
        <v>0</v>
      </c>
      <c r="I296" s="48">
        <v>2009.1</v>
      </c>
      <c r="J296" s="48">
        <v>0</v>
      </c>
      <c r="K296" s="49">
        <v>2012.8</v>
      </c>
      <c r="L296" s="49">
        <v>2009.0999999999997</v>
      </c>
      <c r="M296" s="48">
        <v>4021.8999999999996</v>
      </c>
      <c r="N296" s="49">
        <v>0</v>
      </c>
      <c r="O296" s="13"/>
      <c r="P296" s="13"/>
      <c r="Q296" s="13"/>
    </row>
    <row r="297" spans="1:17" ht="12.75" hidden="1" customHeight="1" outlineLevel="2" x14ac:dyDescent="0.2">
      <c r="A297" s="43"/>
      <c r="B297" s="44"/>
      <c r="C297" s="45">
        <v>39</v>
      </c>
      <c r="D297" s="46" t="s">
        <v>330</v>
      </c>
      <c r="E297" s="47" t="s">
        <v>331</v>
      </c>
      <c r="F297" s="48">
        <v>0</v>
      </c>
      <c r="G297" s="48">
        <v>179.52</v>
      </c>
      <c r="H297" s="48">
        <v>0</v>
      </c>
      <c r="I297" s="48">
        <v>82.940000000000012</v>
      </c>
      <c r="J297" s="48">
        <v>0</v>
      </c>
      <c r="K297" s="49">
        <v>0</v>
      </c>
      <c r="L297" s="49">
        <v>82.940000000000012</v>
      </c>
      <c r="M297" s="48">
        <v>82.940000000000012</v>
      </c>
      <c r="N297" s="49">
        <v>179.52</v>
      </c>
      <c r="O297" s="13"/>
      <c r="P297" s="13"/>
      <c r="Q297" s="13"/>
    </row>
    <row r="298" spans="1:17" ht="12.75" hidden="1" customHeight="1" outlineLevel="2" x14ac:dyDescent="0.2">
      <c r="A298" s="43"/>
      <c r="B298" s="44"/>
      <c r="C298" s="45">
        <v>269</v>
      </c>
      <c r="D298" s="46" t="s">
        <v>374</v>
      </c>
      <c r="E298" s="47" t="s">
        <v>375</v>
      </c>
      <c r="F298" s="48">
        <v>0</v>
      </c>
      <c r="G298" s="48">
        <v>3341.6193400000002</v>
      </c>
      <c r="H298" s="48">
        <v>0</v>
      </c>
      <c r="I298" s="48">
        <v>231.62</v>
      </c>
      <c r="J298" s="48">
        <v>0</v>
      </c>
      <c r="K298" s="49">
        <v>0</v>
      </c>
      <c r="L298" s="49">
        <v>231.62</v>
      </c>
      <c r="M298" s="48">
        <v>231.62</v>
      </c>
      <c r="N298" s="49">
        <v>3341.6193400000002</v>
      </c>
      <c r="O298" s="13"/>
      <c r="P298" s="13"/>
      <c r="Q298" s="13"/>
    </row>
    <row r="299" spans="1:17" ht="12.75" hidden="1" customHeight="1" outlineLevel="2" x14ac:dyDescent="0.2">
      <c r="A299" s="43"/>
      <c r="B299" s="44"/>
      <c r="C299" s="45">
        <v>66</v>
      </c>
      <c r="D299" s="46" t="s">
        <v>328</v>
      </c>
      <c r="E299" s="47" t="s">
        <v>329</v>
      </c>
      <c r="F299" s="48">
        <v>0</v>
      </c>
      <c r="G299" s="48">
        <v>226.61</v>
      </c>
      <c r="H299" s="48">
        <v>0</v>
      </c>
      <c r="I299" s="48">
        <v>746.48</v>
      </c>
      <c r="J299" s="48">
        <v>0</v>
      </c>
      <c r="K299" s="49">
        <v>0</v>
      </c>
      <c r="L299" s="49">
        <v>746.48</v>
      </c>
      <c r="M299" s="48">
        <v>746.48</v>
      </c>
      <c r="N299" s="49">
        <v>226.61</v>
      </c>
      <c r="O299" s="13"/>
      <c r="P299" s="13"/>
      <c r="Q299" s="13"/>
    </row>
    <row r="300" spans="1:17" ht="12.75" hidden="1" customHeight="1" outlineLevel="2" x14ac:dyDescent="0.2">
      <c r="A300" s="43"/>
      <c r="B300" s="44"/>
      <c r="C300" s="45">
        <v>40</v>
      </c>
      <c r="D300" s="46" t="s">
        <v>342</v>
      </c>
      <c r="E300" s="47" t="s">
        <v>343</v>
      </c>
      <c r="F300" s="48">
        <v>0</v>
      </c>
      <c r="G300" s="48">
        <v>2609.2399999999998</v>
      </c>
      <c r="H300" s="48">
        <v>0</v>
      </c>
      <c r="I300" s="48">
        <v>951.16000000000008</v>
      </c>
      <c r="J300" s="48">
        <v>0</v>
      </c>
      <c r="K300" s="49">
        <v>0</v>
      </c>
      <c r="L300" s="49">
        <v>951.16000000000008</v>
      </c>
      <c r="M300" s="48">
        <v>951.16000000000008</v>
      </c>
      <c r="N300" s="49">
        <v>2609.2399999999998</v>
      </c>
      <c r="O300" s="13"/>
      <c r="P300" s="13"/>
      <c r="Q300" s="13"/>
    </row>
    <row r="301" spans="1:17" ht="12.75" hidden="1" customHeight="1" outlineLevel="2" x14ac:dyDescent="0.2">
      <c r="A301" s="43"/>
      <c r="B301" s="44"/>
      <c r="C301" s="45">
        <v>266</v>
      </c>
      <c r="D301" s="46" t="s">
        <v>376</v>
      </c>
      <c r="E301" s="47" t="s">
        <v>377</v>
      </c>
      <c r="F301" s="48">
        <v>0</v>
      </c>
      <c r="G301" s="48">
        <v>11439.96</v>
      </c>
      <c r="H301" s="48">
        <v>0</v>
      </c>
      <c r="I301" s="48">
        <v>5412.18</v>
      </c>
      <c r="J301" s="48">
        <v>0</v>
      </c>
      <c r="K301" s="49">
        <v>0</v>
      </c>
      <c r="L301" s="49">
        <v>5412.18</v>
      </c>
      <c r="M301" s="48">
        <v>5412.18</v>
      </c>
      <c r="N301" s="49">
        <v>11439.96</v>
      </c>
      <c r="O301" s="13"/>
      <c r="P301" s="13"/>
      <c r="Q301" s="13"/>
    </row>
    <row r="302" spans="1:17" ht="12.75" hidden="1" customHeight="1" outlineLevel="2" x14ac:dyDescent="0.2">
      <c r="A302" s="43"/>
      <c r="B302" s="44"/>
      <c r="C302" s="45">
        <v>271</v>
      </c>
      <c r="D302" s="46" t="s">
        <v>378</v>
      </c>
      <c r="E302" s="47" t="s">
        <v>379</v>
      </c>
      <c r="F302" s="48">
        <v>0</v>
      </c>
      <c r="G302" s="48">
        <v>0</v>
      </c>
      <c r="H302" s="48">
        <v>0</v>
      </c>
      <c r="I302" s="48">
        <v>30057.999999999996</v>
      </c>
      <c r="J302" s="48">
        <v>0</v>
      </c>
      <c r="K302" s="49">
        <v>0</v>
      </c>
      <c r="L302" s="49">
        <v>30058</v>
      </c>
      <c r="M302" s="48">
        <v>30058</v>
      </c>
      <c r="N302" s="49">
        <v>0</v>
      </c>
      <c r="O302" s="13"/>
      <c r="P302" s="13"/>
      <c r="Q302" s="13"/>
    </row>
    <row r="303" spans="1:17" ht="12.75" hidden="1" customHeight="1" outlineLevel="2" x14ac:dyDescent="0.2">
      <c r="A303" s="43"/>
      <c r="B303" s="44"/>
      <c r="C303" s="45">
        <v>62</v>
      </c>
      <c r="D303" s="46" t="s">
        <v>380</v>
      </c>
      <c r="E303" s="47" t="s">
        <v>381</v>
      </c>
      <c r="F303" s="48">
        <v>0</v>
      </c>
      <c r="G303" s="48">
        <v>0</v>
      </c>
      <c r="H303" s="48">
        <v>0</v>
      </c>
      <c r="I303" s="48">
        <v>0</v>
      </c>
      <c r="J303" s="48">
        <v>3712</v>
      </c>
      <c r="K303" s="49">
        <v>0</v>
      </c>
      <c r="L303" s="49">
        <v>3712</v>
      </c>
      <c r="M303" s="48">
        <v>3712</v>
      </c>
      <c r="N303" s="49">
        <v>0</v>
      </c>
      <c r="O303" s="13"/>
      <c r="P303" s="13"/>
      <c r="Q303" s="13"/>
    </row>
    <row r="304" spans="1:17" ht="12.75" hidden="1" customHeight="1" outlineLevel="2" x14ac:dyDescent="0.2">
      <c r="A304" s="43"/>
      <c r="B304" s="44"/>
      <c r="C304" s="45">
        <v>65</v>
      </c>
      <c r="D304" s="46" t="s">
        <v>382</v>
      </c>
      <c r="E304" s="47" t="s">
        <v>383</v>
      </c>
      <c r="F304" s="48">
        <v>0</v>
      </c>
      <c r="G304" s="48">
        <v>493.04</v>
      </c>
      <c r="H304" s="48">
        <v>0</v>
      </c>
      <c r="I304" s="48">
        <v>430.12</v>
      </c>
      <c r="J304" s="48">
        <v>0</v>
      </c>
      <c r="K304" s="49">
        <v>0</v>
      </c>
      <c r="L304" s="49">
        <v>430.12</v>
      </c>
      <c r="M304" s="48">
        <v>430.12</v>
      </c>
      <c r="N304" s="49">
        <v>493.04</v>
      </c>
      <c r="O304" s="13"/>
      <c r="P304" s="13"/>
      <c r="Q304" s="13"/>
    </row>
    <row r="305" spans="1:17" ht="12.75" hidden="1" customHeight="1" outlineLevel="2" x14ac:dyDescent="0.2">
      <c r="A305" s="43"/>
      <c r="B305" s="44"/>
      <c r="C305" s="45">
        <v>68</v>
      </c>
      <c r="D305" s="46" t="s">
        <v>384</v>
      </c>
      <c r="E305" s="47" t="s">
        <v>385</v>
      </c>
      <c r="F305" s="48">
        <v>0</v>
      </c>
      <c r="G305" s="48">
        <v>3128.28</v>
      </c>
      <c r="H305" s="48">
        <v>0</v>
      </c>
      <c r="I305" s="48">
        <v>416.76000000000005</v>
      </c>
      <c r="J305" s="48">
        <v>0</v>
      </c>
      <c r="K305" s="49">
        <v>0</v>
      </c>
      <c r="L305" s="49">
        <v>416.76000000000005</v>
      </c>
      <c r="M305" s="48">
        <v>416.76000000000005</v>
      </c>
      <c r="N305" s="49">
        <v>3128.28</v>
      </c>
      <c r="O305" s="13"/>
      <c r="P305" s="13"/>
      <c r="Q305" s="13"/>
    </row>
    <row r="306" spans="1:17" ht="12.75" hidden="1" customHeight="1" outlineLevel="2" x14ac:dyDescent="0.2">
      <c r="A306" s="43"/>
      <c r="B306" s="44"/>
      <c r="C306" s="45">
        <v>259</v>
      </c>
      <c r="D306" s="46" t="s">
        <v>386</v>
      </c>
      <c r="E306" s="47" t="s">
        <v>387</v>
      </c>
      <c r="F306" s="48">
        <v>0</v>
      </c>
      <c r="G306" s="48">
        <v>205834.02</v>
      </c>
      <c r="H306" s="48">
        <v>0</v>
      </c>
      <c r="I306" s="48">
        <v>12319.23</v>
      </c>
      <c r="J306" s="48">
        <v>0</v>
      </c>
      <c r="K306" s="49">
        <v>0</v>
      </c>
      <c r="L306" s="49">
        <v>12319.23</v>
      </c>
      <c r="M306" s="48">
        <v>12319.23</v>
      </c>
      <c r="N306" s="49">
        <v>205834.02</v>
      </c>
      <c r="O306" s="13"/>
      <c r="P306" s="13"/>
      <c r="Q306" s="13"/>
    </row>
    <row r="307" spans="1:17" ht="12.75" hidden="1" customHeight="1" outlineLevel="2" x14ac:dyDescent="0.2">
      <c r="A307" s="43"/>
      <c r="B307" s="44"/>
      <c r="C307" s="45">
        <v>55</v>
      </c>
      <c r="D307" s="46" t="s">
        <v>388</v>
      </c>
      <c r="E307" s="47" t="s">
        <v>371</v>
      </c>
      <c r="F307" s="48">
        <v>0</v>
      </c>
      <c r="G307" s="48">
        <v>0</v>
      </c>
      <c r="H307" s="48">
        <v>0</v>
      </c>
      <c r="I307" s="48">
        <v>0</v>
      </c>
      <c r="J307" s="48">
        <v>0</v>
      </c>
      <c r="K307" s="49">
        <v>5000</v>
      </c>
      <c r="L307" s="49">
        <v>0</v>
      </c>
      <c r="M307" s="48">
        <v>5000</v>
      </c>
      <c r="N307" s="49">
        <v>0</v>
      </c>
      <c r="O307" s="13"/>
      <c r="P307" s="13"/>
      <c r="Q307" s="13"/>
    </row>
    <row r="308" spans="1:17" ht="12.75" hidden="1" customHeight="1" outlineLevel="2" x14ac:dyDescent="0.2">
      <c r="A308" s="43"/>
      <c r="B308" s="44"/>
      <c r="C308" s="45">
        <v>44</v>
      </c>
      <c r="D308" s="46" t="s">
        <v>389</v>
      </c>
      <c r="E308" s="47" t="s">
        <v>390</v>
      </c>
      <c r="F308" s="48">
        <v>0</v>
      </c>
      <c r="G308" s="48">
        <v>0</v>
      </c>
      <c r="H308" s="48">
        <v>0</v>
      </c>
      <c r="I308" s="48">
        <v>191.4</v>
      </c>
      <c r="J308" s="48">
        <v>0</v>
      </c>
      <c r="K308" s="49">
        <v>574.48630000000003</v>
      </c>
      <c r="L308" s="49">
        <v>191.39999999999998</v>
      </c>
      <c r="M308" s="48">
        <v>765.88630000000001</v>
      </c>
      <c r="N308" s="49">
        <v>0</v>
      </c>
      <c r="O308" s="13"/>
      <c r="P308" s="13"/>
      <c r="Q308" s="13"/>
    </row>
    <row r="309" spans="1:17" ht="12.75" hidden="1" customHeight="1" outlineLevel="2" x14ac:dyDescent="0.2">
      <c r="A309" s="43"/>
      <c r="B309" s="44"/>
      <c r="C309" s="45">
        <v>35</v>
      </c>
      <c r="D309" s="46" t="s">
        <v>391</v>
      </c>
      <c r="E309" s="47" t="s">
        <v>392</v>
      </c>
      <c r="F309" s="48">
        <v>0</v>
      </c>
      <c r="G309" s="48">
        <v>0</v>
      </c>
      <c r="H309" s="48">
        <v>0</v>
      </c>
      <c r="I309" s="48">
        <v>1644.72</v>
      </c>
      <c r="J309" s="48">
        <v>0</v>
      </c>
      <c r="K309" s="49">
        <v>0</v>
      </c>
      <c r="L309" s="49">
        <v>1644.72</v>
      </c>
      <c r="M309" s="48">
        <v>1644.72</v>
      </c>
      <c r="N309" s="49">
        <v>0</v>
      </c>
      <c r="O309" s="13"/>
      <c r="P309" s="13"/>
      <c r="Q309" s="13"/>
    </row>
    <row r="310" spans="1:17" ht="12.75" hidden="1" customHeight="1" outlineLevel="2" x14ac:dyDescent="0.2">
      <c r="A310" s="43"/>
      <c r="B310" s="44"/>
      <c r="C310" s="45">
        <v>68</v>
      </c>
      <c r="D310" s="46" t="s">
        <v>384</v>
      </c>
      <c r="E310" s="47" t="s">
        <v>385</v>
      </c>
      <c r="F310" s="48">
        <v>0</v>
      </c>
      <c r="G310" s="48">
        <v>521.38</v>
      </c>
      <c r="H310" s="48">
        <v>0</v>
      </c>
      <c r="I310" s="48">
        <v>69.460000000000008</v>
      </c>
      <c r="J310" s="48">
        <v>0</v>
      </c>
      <c r="K310" s="49">
        <v>0</v>
      </c>
      <c r="L310" s="49">
        <v>69.460000000000008</v>
      </c>
      <c r="M310" s="48">
        <v>69.460000000000008</v>
      </c>
      <c r="N310" s="49">
        <v>521.38</v>
      </c>
      <c r="O310" s="13"/>
      <c r="P310" s="13"/>
      <c r="Q310" s="13"/>
    </row>
    <row r="311" spans="1:17" ht="12.75" hidden="1" customHeight="1" outlineLevel="2" x14ac:dyDescent="0.2">
      <c r="A311" s="43"/>
      <c r="B311" s="44"/>
      <c r="C311" s="45">
        <v>48</v>
      </c>
      <c r="D311" s="46" t="s">
        <v>318</v>
      </c>
      <c r="E311" s="47" t="s">
        <v>319</v>
      </c>
      <c r="F311" s="48">
        <v>0</v>
      </c>
      <c r="G311" s="48">
        <v>0</v>
      </c>
      <c r="H311" s="48">
        <v>0</v>
      </c>
      <c r="I311" s="48">
        <v>2865.28</v>
      </c>
      <c r="J311" s="48">
        <v>0</v>
      </c>
      <c r="K311" s="49">
        <v>0</v>
      </c>
      <c r="L311" s="49">
        <v>2865.28</v>
      </c>
      <c r="M311" s="48">
        <v>2865.28</v>
      </c>
      <c r="N311" s="49">
        <v>0</v>
      </c>
      <c r="O311" s="13"/>
      <c r="P311" s="13"/>
      <c r="Q311" s="13"/>
    </row>
    <row r="312" spans="1:17" ht="12.75" hidden="1" customHeight="1" outlineLevel="2" x14ac:dyDescent="0.2">
      <c r="A312" s="43"/>
      <c r="B312" s="44"/>
      <c r="C312" s="45">
        <v>32</v>
      </c>
      <c r="D312" s="46" t="s">
        <v>393</v>
      </c>
      <c r="E312" s="47" t="s">
        <v>394</v>
      </c>
      <c r="F312" s="48">
        <v>0</v>
      </c>
      <c r="G312" s="48">
        <v>0</v>
      </c>
      <c r="H312" s="48">
        <v>0</v>
      </c>
      <c r="I312" s="48">
        <v>12195.04</v>
      </c>
      <c r="J312" s="48">
        <v>0</v>
      </c>
      <c r="K312" s="49">
        <v>0</v>
      </c>
      <c r="L312" s="49">
        <v>12195.04</v>
      </c>
      <c r="M312" s="48">
        <v>12195.04</v>
      </c>
      <c r="N312" s="49">
        <v>0</v>
      </c>
      <c r="O312" s="13"/>
      <c r="P312" s="13"/>
      <c r="Q312" s="13"/>
    </row>
    <row r="313" spans="1:17" ht="12.75" hidden="1" customHeight="1" outlineLevel="2" x14ac:dyDescent="0.2">
      <c r="A313" s="43"/>
      <c r="B313" s="44"/>
      <c r="C313" s="45">
        <v>52</v>
      </c>
      <c r="D313" s="46" t="s">
        <v>395</v>
      </c>
      <c r="E313" s="47" t="s">
        <v>396</v>
      </c>
      <c r="F313" s="48">
        <v>0</v>
      </c>
      <c r="G313" s="48">
        <v>0</v>
      </c>
      <c r="H313" s="48">
        <v>0</v>
      </c>
      <c r="I313" s="48">
        <v>0</v>
      </c>
      <c r="J313" s="48">
        <v>1383</v>
      </c>
      <c r="K313" s="49">
        <v>0</v>
      </c>
      <c r="L313" s="49">
        <v>1383</v>
      </c>
      <c r="M313" s="48">
        <v>1383</v>
      </c>
      <c r="N313" s="49">
        <v>0</v>
      </c>
      <c r="O313" s="13"/>
      <c r="P313" s="13"/>
      <c r="Q313" s="13"/>
    </row>
    <row r="314" spans="1:17" ht="12.75" hidden="1" customHeight="1" outlineLevel="2" x14ac:dyDescent="0.2">
      <c r="A314" s="43"/>
      <c r="B314" s="44"/>
      <c r="C314" s="45">
        <v>34</v>
      </c>
      <c r="D314" s="46" t="s">
        <v>397</v>
      </c>
      <c r="E314" s="47" t="s">
        <v>398</v>
      </c>
      <c r="F314" s="48">
        <v>0</v>
      </c>
      <c r="G314" s="48">
        <v>0</v>
      </c>
      <c r="H314" s="48">
        <v>0</v>
      </c>
      <c r="I314" s="48">
        <v>6997.32</v>
      </c>
      <c r="J314" s="48">
        <v>0</v>
      </c>
      <c r="K314" s="49">
        <v>0</v>
      </c>
      <c r="L314" s="49">
        <v>6997.32</v>
      </c>
      <c r="M314" s="48">
        <v>6997.32</v>
      </c>
      <c r="N314" s="49">
        <v>0</v>
      </c>
      <c r="O314" s="13"/>
      <c r="P314" s="13"/>
      <c r="Q314" s="13"/>
    </row>
    <row r="315" spans="1:17" ht="12.75" hidden="1" customHeight="1" outlineLevel="2" x14ac:dyDescent="0.2">
      <c r="A315" s="43"/>
      <c r="B315" s="44"/>
      <c r="C315" s="45">
        <v>36</v>
      </c>
      <c r="D315" s="46" t="s">
        <v>399</v>
      </c>
      <c r="E315" s="47" t="s">
        <v>400</v>
      </c>
      <c r="F315" s="48">
        <v>0</v>
      </c>
      <c r="G315" s="48">
        <v>0</v>
      </c>
      <c r="H315" s="48">
        <v>0</v>
      </c>
      <c r="I315" s="48">
        <v>561.96</v>
      </c>
      <c r="J315" s="48">
        <v>0</v>
      </c>
      <c r="K315" s="49">
        <v>0</v>
      </c>
      <c r="L315" s="49">
        <v>561.96</v>
      </c>
      <c r="M315" s="48">
        <v>561.96</v>
      </c>
      <c r="N315" s="49">
        <v>0</v>
      </c>
      <c r="O315" s="13"/>
      <c r="P315" s="13"/>
      <c r="Q315" s="13"/>
    </row>
    <row r="316" spans="1:17" ht="12.75" hidden="1" customHeight="1" outlineLevel="2" x14ac:dyDescent="0.2">
      <c r="A316" s="43"/>
      <c r="B316" s="44"/>
      <c r="C316" s="45">
        <v>47</v>
      </c>
      <c r="D316" s="46" t="s">
        <v>159</v>
      </c>
      <c r="E316" s="47" t="s">
        <v>160</v>
      </c>
      <c r="F316" s="48">
        <v>0</v>
      </c>
      <c r="G316" s="48">
        <v>0</v>
      </c>
      <c r="H316" s="48">
        <v>0</v>
      </c>
      <c r="I316" s="48">
        <v>3082.5600000000004</v>
      </c>
      <c r="J316" s="48">
        <v>0</v>
      </c>
      <c r="K316" s="49">
        <v>0</v>
      </c>
      <c r="L316" s="49">
        <v>3082.56</v>
      </c>
      <c r="M316" s="48">
        <v>3082.56</v>
      </c>
      <c r="N316" s="49">
        <v>0</v>
      </c>
      <c r="O316" s="13"/>
      <c r="P316" s="13"/>
      <c r="Q316" s="13"/>
    </row>
    <row r="317" spans="1:17" ht="12.75" hidden="1" customHeight="1" outlineLevel="2" x14ac:dyDescent="0.2">
      <c r="A317" s="43"/>
      <c r="B317" s="44"/>
      <c r="C317" s="45">
        <v>20</v>
      </c>
      <c r="D317" s="46" t="s">
        <v>401</v>
      </c>
      <c r="E317" s="47" t="s">
        <v>402</v>
      </c>
      <c r="F317" s="48">
        <v>0</v>
      </c>
      <c r="G317" s="48">
        <v>0</v>
      </c>
      <c r="H317" s="48">
        <v>0</v>
      </c>
      <c r="I317" s="48">
        <v>5290.4992000000002</v>
      </c>
      <c r="J317" s="48">
        <v>0</v>
      </c>
      <c r="K317" s="49">
        <v>0</v>
      </c>
      <c r="L317" s="49">
        <v>5290.4992000000002</v>
      </c>
      <c r="M317" s="48">
        <v>5290.4992000000002</v>
      </c>
      <c r="N317" s="49">
        <v>0</v>
      </c>
      <c r="O317" s="13"/>
      <c r="P317" s="13"/>
      <c r="Q317" s="13"/>
    </row>
    <row r="318" spans="1:17" ht="12.75" hidden="1" customHeight="1" outlineLevel="2" x14ac:dyDescent="0.2">
      <c r="A318" s="43"/>
      <c r="B318" s="44"/>
      <c r="C318" s="45">
        <v>272</v>
      </c>
      <c r="D318" s="46" t="s">
        <v>403</v>
      </c>
      <c r="E318" s="47" t="s">
        <v>404</v>
      </c>
      <c r="F318" s="48">
        <v>0</v>
      </c>
      <c r="G318" s="48">
        <v>0</v>
      </c>
      <c r="H318" s="48">
        <v>0</v>
      </c>
      <c r="I318" s="48">
        <v>0</v>
      </c>
      <c r="J318" s="48">
        <v>103680</v>
      </c>
      <c r="K318" s="49">
        <v>0</v>
      </c>
      <c r="L318" s="49">
        <v>103680</v>
      </c>
      <c r="M318" s="48">
        <v>103680</v>
      </c>
      <c r="N318" s="49">
        <v>0</v>
      </c>
      <c r="O318" s="13"/>
      <c r="P318" s="13"/>
      <c r="Q318" s="13"/>
    </row>
    <row r="319" spans="1:17" ht="12.75" hidden="1" customHeight="1" outlineLevel="2" x14ac:dyDescent="0.2">
      <c r="A319" s="43"/>
      <c r="B319" s="44"/>
      <c r="C319" s="45">
        <v>46</v>
      </c>
      <c r="D319" s="46" t="s">
        <v>405</v>
      </c>
      <c r="E319" s="47" t="s">
        <v>406</v>
      </c>
      <c r="F319" s="48">
        <v>0</v>
      </c>
      <c r="G319" s="48">
        <v>0</v>
      </c>
      <c r="H319" s="48">
        <v>0</v>
      </c>
      <c r="I319" s="48">
        <v>405.68</v>
      </c>
      <c r="J319" s="48">
        <v>0</v>
      </c>
      <c r="K319" s="49">
        <v>39.033999999999999</v>
      </c>
      <c r="L319" s="49">
        <v>405.68</v>
      </c>
      <c r="M319" s="48">
        <v>444.714</v>
      </c>
      <c r="N319" s="49">
        <v>0</v>
      </c>
      <c r="O319" s="13"/>
      <c r="P319" s="13"/>
      <c r="Q319" s="13"/>
    </row>
    <row r="320" spans="1:17" ht="12.75" hidden="1" customHeight="1" outlineLevel="2" x14ac:dyDescent="0.2">
      <c r="A320" s="43"/>
      <c r="B320" s="44"/>
      <c r="C320" s="45">
        <v>267</v>
      </c>
      <c r="D320" s="46" t="s">
        <v>407</v>
      </c>
      <c r="E320" s="47" t="s">
        <v>408</v>
      </c>
      <c r="F320" s="48">
        <v>0</v>
      </c>
      <c r="G320" s="48">
        <v>2870.1868000000004</v>
      </c>
      <c r="H320" s="48">
        <v>0</v>
      </c>
      <c r="I320" s="48">
        <v>3210.6</v>
      </c>
      <c r="J320" s="48">
        <v>0</v>
      </c>
      <c r="K320" s="49">
        <v>0</v>
      </c>
      <c r="L320" s="49">
        <v>3210.6</v>
      </c>
      <c r="M320" s="48">
        <v>3210.6</v>
      </c>
      <c r="N320" s="49">
        <v>2870.1868000000004</v>
      </c>
      <c r="O320" s="13"/>
      <c r="P320" s="13"/>
      <c r="Q320" s="13"/>
    </row>
    <row r="321" spans="1:17" ht="12.75" hidden="1" customHeight="1" outlineLevel="2" x14ac:dyDescent="0.2">
      <c r="A321" s="43"/>
      <c r="B321" s="44"/>
      <c r="C321" s="45">
        <v>56</v>
      </c>
      <c r="D321" s="46" t="s">
        <v>409</v>
      </c>
      <c r="E321" s="47" t="s">
        <v>302</v>
      </c>
      <c r="F321" s="48">
        <v>0</v>
      </c>
      <c r="G321" s="48">
        <v>0</v>
      </c>
      <c r="H321" s="48">
        <v>0</v>
      </c>
      <c r="I321" s="48">
        <v>0</v>
      </c>
      <c r="J321" s="48">
        <v>0</v>
      </c>
      <c r="K321" s="49">
        <v>7090</v>
      </c>
      <c r="L321" s="49">
        <v>0</v>
      </c>
      <c r="M321" s="48">
        <v>7090</v>
      </c>
      <c r="N321" s="49">
        <v>0</v>
      </c>
      <c r="O321" s="13"/>
      <c r="P321" s="13"/>
      <c r="Q321" s="13"/>
    </row>
    <row r="322" spans="1:17" ht="12.75" hidden="1" customHeight="1" outlineLevel="2" x14ac:dyDescent="0.2">
      <c r="A322" s="43"/>
      <c r="B322" s="44"/>
      <c r="C322" s="45">
        <v>63</v>
      </c>
      <c r="D322" s="46" t="s">
        <v>410</v>
      </c>
      <c r="E322" s="47" t="s">
        <v>411</v>
      </c>
      <c r="F322" s="48">
        <v>0</v>
      </c>
      <c r="G322" s="48">
        <v>4346.1000000000004</v>
      </c>
      <c r="H322" s="48">
        <v>0</v>
      </c>
      <c r="I322" s="48">
        <v>8784.6</v>
      </c>
      <c r="J322" s="48">
        <v>0</v>
      </c>
      <c r="K322" s="49">
        <v>0</v>
      </c>
      <c r="L322" s="49">
        <v>8784.6</v>
      </c>
      <c r="M322" s="48">
        <v>8784.6</v>
      </c>
      <c r="N322" s="49">
        <v>4346.1000000000004</v>
      </c>
      <c r="O322" s="13"/>
      <c r="P322" s="13"/>
      <c r="Q322" s="13"/>
    </row>
    <row r="323" spans="1:17" ht="12.75" hidden="1" customHeight="1" outlineLevel="2" x14ac:dyDescent="0.2">
      <c r="A323" s="43"/>
      <c r="B323" s="44"/>
      <c r="C323" s="45">
        <v>286</v>
      </c>
      <c r="D323" s="46" t="s">
        <v>412</v>
      </c>
      <c r="E323" s="47" t="s">
        <v>413</v>
      </c>
      <c r="F323" s="48">
        <v>0</v>
      </c>
      <c r="G323" s="48">
        <v>0</v>
      </c>
      <c r="H323" s="48">
        <v>0</v>
      </c>
      <c r="I323" s="48">
        <v>0</v>
      </c>
      <c r="J323" s="48">
        <v>0</v>
      </c>
      <c r="K323" s="49">
        <v>1200</v>
      </c>
      <c r="L323" s="49">
        <v>0</v>
      </c>
      <c r="M323" s="48">
        <v>1200</v>
      </c>
      <c r="N323" s="49">
        <v>0</v>
      </c>
      <c r="O323" s="13"/>
      <c r="P323" s="13"/>
      <c r="Q323" s="13"/>
    </row>
    <row r="324" spans="1:17" ht="12.75" hidden="1" customHeight="1" outlineLevel="2" x14ac:dyDescent="0.2">
      <c r="A324" s="43"/>
      <c r="B324" s="44"/>
      <c r="C324" s="45">
        <v>57</v>
      </c>
      <c r="D324" s="46" t="s">
        <v>414</v>
      </c>
      <c r="E324" s="47" t="s">
        <v>337</v>
      </c>
      <c r="F324" s="48">
        <v>0</v>
      </c>
      <c r="G324" s="48">
        <v>0</v>
      </c>
      <c r="H324" s="48">
        <v>0</v>
      </c>
      <c r="I324" s="48">
        <v>0</v>
      </c>
      <c r="J324" s="48">
        <v>0</v>
      </c>
      <c r="K324" s="49">
        <v>3000</v>
      </c>
      <c r="L324" s="49">
        <v>0</v>
      </c>
      <c r="M324" s="48">
        <v>3000</v>
      </c>
      <c r="N324" s="49">
        <v>0</v>
      </c>
      <c r="O324" s="13"/>
      <c r="P324" s="13"/>
      <c r="Q324" s="13"/>
    </row>
    <row r="325" spans="1:17" ht="12.75" hidden="1" customHeight="1" outlineLevel="2" x14ac:dyDescent="0.2">
      <c r="A325" s="43"/>
      <c r="B325" s="44"/>
      <c r="C325" s="45">
        <v>61</v>
      </c>
      <c r="D325" s="46" t="s">
        <v>415</v>
      </c>
      <c r="E325" s="47" t="s">
        <v>416</v>
      </c>
      <c r="F325" s="48">
        <v>0</v>
      </c>
      <c r="G325" s="48">
        <v>0</v>
      </c>
      <c r="H325" s="48">
        <v>0</v>
      </c>
      <c r="I325" s="48">
        <v>0</v>
      </c>
      <c r="J325" s="48">
        <v>4600</v>
      </c>
      <c r="K325" s="49">
        <v>0</v>
      </c>
      <c r="L325" s="49">
        <v>4600</v>
      </c>
      <c r="M325" s="48">
        <v>4600</v>
      </c>
      <c r="N325" s="49">
        <v>0</v>
      </c>
      <c r="O325" s="13"/>
      <c r="P325" s="13"/>
      <c r="Q325" s="13"/>
    </row>
    <row r="326" spans="1:17" ht="12.75" hidden="1" customHeight="1" outlineLevel="2" x14ac:dyDescent="0.2">
      <c r="A326" s="43"/>
      <c r="B326" s="44"/>
      <c r="C326" s="45">
        <v>62</v>
      </c>
      <c r="D326" s="46" t="s">
        <v>380</v>
      </c>
      <c r="E326" s="47" t="s">
        <v>381</v>
      </c>
      <c r="F326" s="48">
        <v>0</v>
      </c>
      <c r="G326" s="48">
        <v>0</v>
      </c>
      <c r="H326" s="48">
        <v>0</v>
      </c>
      <c r="I326" s="48">
        <v>0</v>
      </c>
      <c r="J326" s="48">
        <v>1536</v>
      </c>
      <c r="K326" s="49">
        <v>0</v>
      </c>
      <c r="L326" s="49">
        <v>1536</v>
      </c>
      <c r="M326" s="48">
        <v>1536</v>
      </c>
      <c r="N326" s="49">
        <v>0</v>
      </c>
      <c r="O326" s="13"/>
      <c r="P326" s="13"/>
      <c r="Q326" s="13"/>
    </row>
    <row r="327" spans="1:17" ht="12.75" hidden="1" customHeight="1" outlineLevel="2" x14ac:dyDescent="0.2">
      <c r="A327" s="43"/>
      <c r="B327" s="44"/>
      <c r="C327" s="45">
        <v>289</v>
      </c>
      <c r="D327" s="46" t="s">
        <v>417</v>
      </c>
      <c r="E327" s="47" t="s">
        <v>418</v>
      </c>
      <c r="F327" s="48">
        <v>0</v>
      </c>
      <c r="G327" s="48">
        <v>245700.31640000001</v>
      </c>
      <c r="H327" s="48">
        <v>0</v>
      </c>
      <c r="I327" s="48">
        <v>89945.232684999995</v>
      </c>
      <c r="J327" s="48">
        <v>0</v>
      </c>
      <c r="K327" s="49">
        <v>0</v>
      </c>
      <c r="L327" s="49">
        <v>89945.232684999995</v>
      </c>
      <c r="M327" s="48">
        <v>89945.232684999995</v>
      </c>
      <c r="N327" s="49">
        <v>245700.31640000001</v>
      </c>
      <c r="O327" s="13"/>
      <c r="P327" s="13"/>
      <c r="Q327" s="13"/>
    </row>
    <row r="328" spans="1:17" ht="12.75" hidden="1" customHeight="1" outlineLevel="2" x14ac:dyDescent="0.2">
      <c r="A328" s="43"/>
      <c r="B328" s="44"/>
      <c r="C328" s="45">
        <v>64</v>
      </c>
      <c r="D328" s="46" t="s">
        <v>306</v>
      </c>
      <c r="E328" s="47" t="s">
        <v>307</v>
      </c>
      <c r="F328" s="48">
        <v>0</v>
      </c>
      <c r="G328" s="48">
        <v>8007.36</v>
      </c>
      <c r="H328" s="48">
        <v>0</v>
      </c>
      <c r="I328" s="48">
        <v>6481.28</v>
      </c>
      <c r="J328" s="48">
        <v>0</v>
      </c>
      <c r="K328" s="49">
        <v>0</v>
      </c>
      <c r="L328" s="49">
        <v>6481.28</v>
      </c>
      <c r="M328" s="48">
        <v>6481.28</v>
      </c>
      <c r="N328" s="49">
        <v>8007.36</v>
      </c>
      <c r="O328" s="13"/>
      <c r="P328" s="13"/>
      <c r="Q328" s="13"/>
    </row>
    <row r="329" spans="1:17" ht="12.75" hidden="1" customHeight="1" outlineLevel="2" x14ac:dyDescent="0.2">
      <c r="A329" s="43"/>
      <c r="B329" s="44"/>
      <c r="C329" s="45">
        <v>41</v>
      </c>
      <c r="D329" s="46" t="s">
        <v>419</v>
      </c>
      <c r="E329" s="47" t="s">
        <v>420</v>
      </c>
      <c r="F329" s="48">
        <v>0</v>
      </c>
      <c r="G329" s="48">
        <v>0</v>
      </c>
      <c r="H329" s="48">
        <v>0</v>
      </c>
      <c r="I329" s="48">
        <v>13100.400000000001</v>
      </c>
      <c r="J329" s="48">
        <v>0</v>
      </c>
      <c r="K329" s="49">
        <v>0</v>
      </c>
      <c r="L329" s="49">
        <v>13100.400000000001</v>
      </c>
      <c r="M329" s="48">
        <v>13100.400000000001</v>
      </c>
      <c r="N329" s="49">
        <v>0</v>
      </c>
      <c r="O329" s="13"/>
      <c r="P329" s="13"/>
      <c r="Q329" s="13"/>
    </row>
    <row r="330" spans="1:17" ht="12.75" hidden="1" customHeight="1" outlineLevel="2" x14ac:dyDescent="0.2">
      <c r="A330" s="43"/>
      <c r="B330" s="44"/>
      <c r="C330" s="45">
        <v>42</v>
      </c>
      <c r="D330" s="46" t="s">
        <v>421</v>
      </c>
      <c r="E330" s="47" t="s">
        <v>422</v>
      </c>
      <c r="F330" s="48">
        <v>0</v>
      </c>
      <c r="G330" s="48">
        <v>685.76</v>
      </c>
      <c r="H330" s="48">
        <v>0</v>
      </c>
      <c r="I330" s="48">
        <v>403.76</v>
      </c>
      <c r="J330" s="48">
        <v>0</v>
      </c>
      <c r="K330" s="49">
        <v>0</v>
      </c>
      <c r="L330" s="49">
        <v>403.76</v>
      </c>
      <c r="M330" s="48">
        <v>403.76</v>
      </c>
      <c r="N330" s="49">
        <v>685.76</v>
      </c>
      <c r="O330" s="13"/>
      <c r="P330" s="13"/>
      <c r="Q330" s="13"/>
    </row>
    <row r="331" spans="1:17" ht="12.75" hidden="1" customHeight="1" outlineLevel="2" x14ac:dyDescent="0.2">
      <c r="A331" s="43"/>
      <c r="B331" s="44"/>
      <c r="C331" s="45">
        <v>41</v>
      </c>
      <c r="D331" s="46" t="s">
        <v>419</v>
      </c>
      <c r="E331" s="47" t="s">
        <v>420</v>
      </c>
      <c r="F331" s="48">
        <v>0</v>
      </c>
      <c r="G331" s="48">
        <v>0</v>
      </c>
      <c r="H331" s="48">
        <v>0</v>
      </c>
      <c r="I331" s="48">
        <v>43668</v>
      </c>
      <c r="J331" s="48">
        <v>0</v>
      </c>
      <c r="K331" s="49">
        <v>0</v>
      </c>
      <c r="L331" s="49">
        <v>43668</v>
      </c>
      <c r="M331" s="48">
        <v>43668</v>
      </c>
      <c r="N331" s="49">
        <v>0</v>
      </c>
      <c r="O331" s="13"/>
      <c r="P331" s="13"/>
      <c r="Q331" s="13"/>
    </row>
    <row r="332" spans="1:17" ht="12.75" hidden="1" customHeight="1" outlineLevel="2" x14ac:dyDescent="0.2">
      <c r="A332" s="43"/>
      <c r="B332" s="44"/>
      <c r="C332" s="45">
        <v>79</v>
      </c>
      <c r="D332" s="46" t="s">
        <v>423</v>
      </c>
      <c r="E332" s="47" t="s">
        <v>424</v>
      </c>
      <c r="F332" s="48">
        <v>0</v>
      </c>
      <c r="G332" s="48">
        <v>0</v>
      </c>
      <c r="H332" s="48">
        <v>0</v>
      </c>
      <c r="I332" s="48">
        <v>0</v>
      </c>
      <c r="J332" s="48">
        <v>0</v>
      </c>
      <c r="K332" s="49">
        <v>16790</v>
      </c>
      <c r="L332" s="49">
        <v>0</v>
      </c>
      <c r="M332" s="48">
        <v>16790</v>
      </c>
      <c r="N332" s="49">
        <v>0</v>
      </c>
      <c r="O332" s="13"/>
      <c r="P332" s="13"/>
      <c r="Q332" s="13"/>
    </row>
    <row r="333" spans="1:17" ht="12.75" hidden="1" customHeight="1" outlineLevel="2" x14ac:dyDescent="0.2">
      <c r="A333" s="43"/>
      <c r="B333" s="44"/>
      <c r="C333" s="45">
        <v>73</v>
      </c>
      <c r="D333" s="46" t="s">
        <v>326</v>
      </c>
      <c r="E333" s="47" t="s">
        <v>327</v>
      </c>
      <c r="F333" s="48">
        <v>0</v>
      </c>
      <c r="G333" s="48">
        <v>0</v>
      </c>
      <c r="H333" s="48">
        <v>0</v>
      </c>
      <c r="I333" s="48">
        <v>961.56</v>
      </c>
      <c r="J333" s="48">
        <v>0</v>
      </c>
      <c r="K333" s="49">
        <v>856.8</v>
      </c>
      <c r="L333" s="49">
        <v>961.56</v>
      </c>
      <c r="M333" s="48">
        <v>1818.36</v>
      </c>
      <c r="N333" s="49">
        <v>0</v>
      </c>
      <c r="O333" s="13"/>
      <c r="P333" s="13"/>
      <c r="Q333" s="13"/>
    </row>
    <row r="334" spans="1:17" ht="12.75" hidden="1" customHeight="1" outlineLevel="2" x14ac:dyDescent="0.2">
      <c r="A334" s="43"/>
      <c r="B334" s="44"/>
      <c r="C334" s="45">
        <v>49</v>
      </c>
      <c r="D334" s="46" t="s">
        <v>314</v>
      </c>
      <c r="E334" s="47" t="s">
        <v>315</v>
      </c>
      <c r="F334" s="48">
        <v>0</v>
      </c>
      <c r="G334" s="48">
        <v>0</v>
      </c>
      <c r="H334" s="48">
        <v>0</v>
      </c>
      <c r="I334" s="48">
        <v>2310.0000000000005</v>
      </c>
      <c r="J334" s="48">
        <v>0</v>
      </c>
      <c r="K334" s="49">
        <v>301.04999999999995</v>
      </c>
      <c r="L334" s="49">
        <v>2310.0000000000009</v>
      </c>
      <c r="M334" s="48">
        <v>2611.0500000000006</v>
      </c>
      <c r="N334" s="49">
        <v>0</v>
      </c>
      <c r="O334" s="13"/>
      <c r="P334" s="13"/>
      <c r="Q334" s="13"/>
    </row>
    <row r="335" spans="1:17" ht="12.75" hidden="1" customHeight="1" outlineLevel="2" x14ac:dyDescent="0.2">
      <c r="A335" s="43"/>
      <c r="B335" s="44"/>
      <c r="C335" s="45">
        <v>80</v>
      </c>
      <c r="D335" s="46" t="s">
        <v>425</v>
      </c>
      <c r="E335" s="47" t="s">
        <v>424</v>
      </c>
      <c r="F335" s="48">
        <v>0</v>
      </c>
      <c r="G335" s="48">
        <v>0</v>
      </c>
      <c r="H335" s="48">
        <v>0</v>
      </c>
      <c r="I335" s="48">
        <v>0</v>
      </c>
      <c r="J335" s="48">
        <v>0</v>
      </c>
      <c r="K335" s="49">
        <v>8395</v>
      </c>
      <c r="L335" s="49">
        <v>0</v>
      </c>
      <c r="M335" s="48">
        <v>8395</v>
      </c>
      <c r="N335" s="49">
        <v>0</v>
      </c>
      <c r="O335" s="13"/>
      <c r="P335" s="13"/>
      <c r="Q335" s="13"/>
    </row>
    <row r="336" spans="1:17" ht="12.75" hidden="1" customHeight="1" outlineLevel="2" x14ac:dyDescent="0.2">
      <c r="A336" s="43"/>
      <c r="B336" s="44"/>
      <c r="C336" s="45">
        <v>81</v>
      </c>
      <c r="D336" s="46" t="s">
        <v>426</v>
      </c>
      <c r="E336" s="47" t="s">
        <v>427</v>
      </c>
      <c r="F336" s="48">
        <v>0</v>
      </c>
      <c r="G336" s="48">
        <v>0</v>
      </c>
      <c r="H336" s="48">
        <v>0</v>
      </c>
      <c r="I336" s="48">
        <v>0</v>
      </c>
      <c r="J336" s="48">
        <v>0</v>
      </c>
      <c r="K336" s="49">
        <v>62190</v>
      </c>
      <c r="L336" s="49">
        <v>0</v>
      </c>
      <c r="M336" s="48">
        <v>62190</v>
      </c>
      <c r="N336" s="49">
        <v>0</v>
      </c>
      <c r="O336" s="13"/>
      <c r="P336" s="13"/>
      <c r="Q336" s="13"/>
    </row>
    <row r="337" spans="1:17" ht="12.75" hidden="1" customHeight="1" outlineLevel="2" x14ac:dyDescent="0.2">
      <c r="A337" s="43"/>
      <c r="B337" s="44"/>
      <c r="C337" s="45">
        <v>69</v>
      </c>
      <c r="D337" s="46" t="s">
        <v>428</v>
      </c>
      <c r="E337" s="47" t="s">
        <v>429</v>
      </c>
      <c r="F337" s="48">
        <v>0</v>
      </c>
      <c r="G337" s="48">
        <v>0</v>
      </c>
      <c r="H337" s="48">
        <v>0</v>
      </c>
      <c r="I337" s="48">
        <v>19275.519999999997</v>
      </c>
      <c r="J337" s="48">
        <v>0</v>
      </c>
      <c r="K337" s="49">
        <v>0</v>
      </c>
      <c r="L337" s="49">
        <v>19275.519999999997</v>
      </c>
      <c r="M337" s="48">
        <v>19275.519999999997</v>
      </c>
      <c r="N337" s="49">
        <v>0</v>
      </c>
      <c r="O337" s="13"/>
      <c r="P337" s="13"/>
      <c r="Q337" s="13"/>
    </row>
    <row r="338" spans="1:17" ht="12.75" hidden="1" customHeight="1" outlineLevel="2" x14ac:dyDescent="0.2">
      <c r="A338" s="43"/>
      <c r="B338" s="44"/>
      <c r="C338" s="45">
        <v>283</v>
      </c>
      <c r="D338" s="46" t="s">
        <v>430</v>
      </c>
      <c r="E338" s="47" t="s">
        <v>431</v>
      </c>
      <c r="F338" s="48">
        <v>0</v>
      </c>
      <c r="G338" s="48">
        <v>6816.88</v>
      </c>
      <c r="H338" s="48">
        <v>0</v>
      </c>
      <c r="I338" s="48">
        <v>0</v>
      </c>
      <c r="J338" s="48">
        <v>0</v>
      </c>
      <c r="K338" s="49">
        <v>0</v>
      </c>
      <c r="L338" s="49">
        <v>0</v>
      </c>
      <c r="M338" s="48">
        <v>0</v>
      </c>
      <c r="N338" s="49">
        <v>6816.88</v>
      </c>
      <c r="O338" s="13"/>
      <c r="P338" s="13"/>
      <c r="Q338" s="13"/>
    </row>
    <row r="339" spans="1:17" ht="12.75" hidden="1" customHeight="1" outlineLevel="2" x14ac:dyDescent="0.2">
      <c r="A339" s="43"/>
      <c r="B339" s="44"/>
      <c r="C339" s="45">
        <v>294</v>
      </c>
      <c r="D339" s="46" t="s">
        <v>432</v>
      </c>
      <c r="E339" s="47" t="s">
        <v>433</v>
      </c>
      <c r="F339" s="48">
        <v>0</v>
      </c>
      <c r="G339" s="48">
        <v>0</v>
      </c>
      <c r="H339" s="48">
        <v>0</v>
      </c>
      <c r="I339" s="48">
        <v>2714.8230404240003</v>
      </c>
      <c r="J339" s="48">
        <v>0</v>
      </c>
      <c r="K339" s="49">
        <v>0</v>
      </c>
      <c r="L339" s="49">
        <v>2714.8230404240003</v>
      </c>
      <c r="M339" s="48">
        <v>2714.8230404240003</v>
      </c>
      <c r="N339" s="49">
        <v>0</v>
      </c>
      <c r="O339" s="13"/>
      <c r="P339" s="13"/>
      <c r="Q339" s="13"/>
    </row>
    <row r="340" spans="1:17" ht="12.75" hidden="1" customHeight="1" outlineLevel="2" x14ac:dyDescent="0.2">
      <c r="A340" s="43"/>
      <c r="B340" s="44"/>
      <c r="C340" s="45">
        <v>291</v>
      </c>
      <c r="D340" s="46" t="s">
        <v>90</v>
      </c>
      <c r="E340" s="47" t="s">
        <v>91</v>
      </c>
      <c r="F340" s="48">
        <v>0</v>
      </c>
      <c r="G340" s="48">
        <v>0</v>
      </c>
      <c r="H340" s="48">
        <v>0</v>
      </c>
      <c r="I340" s="48">
        <v>27000</v>
      </c>
      <c r="J340" s="48">
        <v>0</v>
      </c>
      <c r="K340" s="49">
        <v>0</v>
      </c>
      <c r="L340" s="49">
        <v>27000</v>
      </c>
      <c r="M340" s="48">
        <v>27000</v>
      </c>
      <c r="N340" s="49">
        <v>0</v>
      </c>
      <c r="O340" s="13"/>
      <c r="P340" s="13"/>
      <c r="Q340" s="13"/>
    </row>
    <row r="341" spans="1:17" ht="12.75" hidden="1" customHeight="1" outlineLevel="2" x14ac:dyDescent="0.2">
      <c r="A341" s="43"/>
      <c r="B341" s="44"/>
      <c r="C341" s="45">
        <v>282</v>
      </c>
      <c r="D341" s="46" t="s">
        <v>434</v>
      </c>
      <c r="E341" s="47" t="s">
        <v>435</v>
      </c>
      <c r="F341" s="48">
        <v>0</v>
      </c>
      <c r="G341" s="48">
        <v>0</v>
      </c>
      <c r="H341" s="48">
        <v>0</v>
      </c>
      <c r="I341" s="48">
        <v>0</v>
      </c>
      <c r="J341" s="48">
        <v>64800</v>
      </c>
      <c r="K341" s="49">
        <v>0</v>
      </c>
      <c r="L341" s="49">
        <v>64800</v>
      </c>
      <c r="M341" s="48">
        <v>64800</v>
      </c>
      <c r="N341" s="49">
        <v>0</v>
      </c>
      <c r="O341" s="13"/>
      <c r="P341" s="13"/>
      <c r="Q341" s="13"/>
    </row>
    <row r="342" spans="1:17" ht="12.75" hidden="1" customHeight="1" outlineLevel="2" x14ac:dyDescent="0.2">
      <c r="A342" s="43"/>
      <c r="B342" s="44"/>
      <c r="C342" s="45">
        <v>45</v>
      </c>
      <c r="D342" s="46" t="s">
        <v>436</v>
      </c>
      <c r="E342" s="47" t="s">
        <v>437</v>
      </c>
      <c r="F342" s="48">
        <v>0</v>
      </c>
      <c r="G342" s="48">
        <v>0</v>
      </c>
      <c r="H342" s="48">
        <v>0</v>
      </c>
      <c r="I342" s="48">
        <v>190.96</v>
      </c>
      <c r="J342" s="48">
        <v>0</v>
      </c>
      <c r="K342" s="49">
        <v>18.14</v>
      </c>
      <c r="L342" s="49">
        <v>190.96000000000004</v>
      </c>
      <c r="M342" s="48">
        <v>209.10000000000002</v>
      </c>
      <c r="N342" s="49">
        <v>0</v>
      </c>
      <c r="O342" s="13"/>
      <c r="P342" s="13"/>
      <c r="Q342" s="13"/>
    </row>
    <row r="343" spans="1:17" ht="12.75" hidden="1" customHeight="1" outlineLevel="2" x14ac:dyDescent="0.2">
      <c r="A343" s="43"/>
      <c r="B343" s="44"/>
      <c r="C343" s="45">
        <v>264</v>
      </c>
      <c r="D343" s="46" t="s">
        <v>438</v>
      </c>
      <c r="E343" s="47" t="s">
        <v>439</v>
      </c>
      <c r="F343" s="48">
        <v>0</v>
      </c>
      <c r="G343" s="48">
        <v>7537.97</v>
      </c>
      <c r="H343" s="48">
        <v>0</v>
      </c>
      <c r="I343" s="48">
        <v>3177.47</v>
      </c>
      <c r="J343" s="48">
        <v>0</v>
      </c>
      <c r="K343" s="49">
        <v>0</v>
      </c>
      <c r="L343" s="49">
        <v>3177.47</v>
      </c>
      <c r="M343" s="48">
        <v>3177.47</v>
      </c>
      <c r="N343" s="49">
        <v>7537.97</v>
      </c>
      <c r="O343" s="13"/>
      <c r="P343" s="13"/>
      <c r="Q343" s="13"/>
    </row>
    <row r="344" spans="1:17" ht="12.75" hidden="1" customHeight="1" outlineLevel="2" x14ac:dyDescent="0.2">
      <c r="A344" s="43"/>
      <c r="B344" s="44"/>
      <c r="C344" s="45">
        <v>270</v>
      </c>
      <c r="D344" s="46" t="s">
        <v>440</v>
      </c>
      <c r="E344" s="47" t="s">
        <v>441</v>
      </c>
      <c r="F344" s="48">
        <v>0</v>
      </c>
      <c r="G344" s="48">
        <v>846.91</v>
      </c>
      <c r="H344" s="48">
        <v>0</v>
      </c>
      <c r="I344" s="48">
        <v>0</v>
      </c>
      <c r="J344" s="48">
        <v>0</v>
      </c>
      <c r="K344" s="49">
        <v>0</v>
      </c>
      <c r="L344" s="49">
        <v>0</v>
      </c>
      <c r="M344" s="48">
        <v>0</v>
      </c>
      <c r="N344" s="49">
        <v>846.91</v>
      </c>
      <c r="O344" s="13"/>
      <c r="P344" s="13"/>
      <c r="Q344" s="13"/>
    </row>
    <row r="345" spans="1:17" ht="12.75" hidden="1" customHeight="1" outlineLevel="2" x14ac:dyDescent="0.2">
      <c r="A345" s="43"/>
      <c r="B345" s="44"/>
      <c r="C345" s="45">
        <v>63</v>
      </c>
      <c r="D345" s="46" t="s">
        <v>410</v>
      </c>
      <c r="E345" s="47" t="s">
        <v>411</v>
      </c>
      <c r="F345" s="48">
        <v>0</v>
      </c>
      <c r="G345" s="48">
        <v>4214.3999999999996</v>
      </c>
      <c r="H345" s="48">
        <v>0</v>
      </c>
      <c r="I345" s="48">
        <v>8518.4</v>
      </c>
      <c r="J345" s="48">
        <v>0</v>
      </c>
      <c r="K345" s="49">
        <v>0</v>
      </c>
      <c r="L345" s="49">
        <v>8518.4</v>
      </c>
      <c r="M345" s="48">
        <v>8518.4</v>
      </c>
      <c r="N345" s="49">
        <v>4214.3999999999996</v>
      </c>
      <c r="O345" s="13"/>
      <c r="P345" s="13"/>
      <c r="Q345" s="13"/>
    </row>
    <row r="346" spans="1:17" ht="12.75" hidden="1" customHeight="1" outlineLevel="2" x14ac:dyDescent="0.2">
      <c r="A346" s="43"/>
      <c r="B346" s="44"/>
      <c r="C346" s="45">
        <v>50</v>
      </c>
      <c r="D346" s="46" t="s">
        <v>41</v>
      </c>
      <c r="E346" s="47" t="s">
        <v>42</v>
      </c>
      <c r="F346" s="48">
        <v>0</v>
      </c>
      <c r="G346" s="48">
        <v>0</v>
      </c>
      <c r="H346" s="48">
        <v>0</v>
      </c>
      <c r="I346" s="48">
        <v>7392</v>
      </c>
      <c r="J346" s="48">
        <v>0</v>
      </c>
      <c r="K346" s="49">
        <v>0</v>
      </c>
      <c r="L346" s="49">
        <v>7392</v>
      </c>
      <c r="M346" s="48">
        <v>7392</v>
      </c>
      <c r="N346" s="49">
        <v>0</v>
      </c>
      <c r="O346" s="13"/>
      <c r="P346" s="13"/>
      <c r="Q346" s="13"/>
    </row>
    <row r="347" spans="1:17" ht="12.75" hidden="1" customHeight="1" outlineLevel="2" x14ac:dyDescent="0.2">
      <c r="A347" s="43"/>
      <c r="B347" s="44"/>
      <c r="C347" s="45">
        <v>33</v>
      </c>
      <c r="D347" s="46" t="s">
        <v>442</v>
      </c>
      <c r="E347" s="47" t="s">
        <v>443</v>
      </c>
      <c r="F347" s="48">
        <v>0</v>
      </c>
      <c r="G347" s="48">
        <v>0</v>
      </c>
      <c r="H347" s="48">
        <v>0</v>
      </c>
      <c r="I347" s="48">
        <v>4232.8</v>
      </c>
      <c r="J347" s="48">
        <v>0</v>
      </c>
      <c r="K347" s="49">
        <v>0</v>
      </c>
      <c r="L347" s="49">
        <v>4232.8</v>
      </c>
      <c r="M347" s="48">
        <v>4232.8</v>
      </c>
      <c r="N347" s="49">
        <v>0</v>
      </c>
      <c r="O347" s="13"/>
      <c r="P347" s="13"/>
      <c r="Q347" s="13"/>
    </row>
    <row r="348" spans="1:17" ht="12.75" hidden="1" customHeight="1" outlineLevel="2" x14ac:dyDescent="0.2">
      <c r="A348" s="43"/>
      <c r="B348" s="44"/>
      <c r="C348" s="45">
        <v>65</v>
      </c>
      <c r="D348" s="46" t="s">
        <v>382</v>
      </c>
      <c r="E348" s="47" t="s">
        <v>383</v>
      </c>
      <c r="F348" s="48">
        <v>0</v>
      </c>
      <c r="G348" s="48">
        <v>1479.12</v>
      </c>
      <c r="H348" s="48">
        <v>0</v>
      </c>
      <c r="I348" s="48">
        <v>1290.3600000000001</v>
      </c>
      <c r="J348" s="48">
        <v>0</v>
      </c>
      <c r="K348" s="49">
        <v>0</v>
      </c>
      <c r="L348" s="49">
        <v>1290.3600000000001</v>
      </c>
      <c r="M348" s="48">
        <v>1290.3600000000001</v>
      </c>
      <c r="N348" s="49">
        <v>1479.12</v>
      </c>
      <c r="O348" s="13"/>
      <c r="P348" s="13"/>
      <c r="Q348" s="13"/>
    </row>
    <row r="349" spans="1:17" ht="12.75" hidden="1" customHeight="1" outlineLevel="2" x14ac:dyDescent="0.2">
      <c r="A349" s="43"/>
      <c r="B349" s="44"/>
      <c r="C349" s="45">
        <v>260</v>
      </c>
      <c r="D349" s="46" t="s">
        <v>444</v>
      </c>
      <c r="E349" s="47" t="s">
        <v>445</v>
      </c>
      <c r="F349" s="48">
        <v>0</v>
      </c>
      <c r="G349" s="48">
        <v>132566.84</v>
      </c>
      <c r="H349" s="48">
        <v>0</v>
      </c>
      <c r="I349" s="48">
        <v>8212.82</v>
      </c>
      <c r="J349" s="48">
        <v>0</v>
      </c>
      <c r="K349" s="49">
        <v>0</v>
      </c>
      <c r="L349" s="49">
        <v>8212.82</v>
      </c>
      <c r="M349" s="48">
        <v>8212.82</v>
      </c>
      <c r="N349" s="49">
        <v>132566.84</v>
      </c>
      <c r="O349" s="13"/>
      <c r="P349" s="13"/>
      <c r="Q349" s="13"/>
    </row>
    <row r="350" spans="1:17" ht="12.75" hidden="1" customHeight="1" outlineLevel="2" x14ac:dyDescent="0.2">
      <c r="A350" s="43"/>
      <c r="B350" s="44"/>
      <c r="C350" s="45">
        <v>44</v>
      </c>
      <c r="D350" s="46" t="s">
        <v>389</v>
      </c>
      <c r="E350" s="47" t="s">
        <v>390</v>
      </c>
      <c r="F350" s="48">
        <v>0</v>
      </c>
      <c r="G350" s="48">
        <v>0</v>
      </c>
      <c r="H350" s="48">
        <v>0</v>
      </c>
      <c r="I350" s="48">
        <v>574.20000000000005</v>
      </c>
      <c r="J350" s="48">
        <v>0</v>
      </c>
      <c r="K350" s="49">
        <v>1723.4589000000001</v>
      </c>
      <c r="L350" s="49">
        <v>574.19999999999982</v>
      </c>
      <c r="M350" s="48">
        <v>2297.6588999999999</v>
      </c>
      <c r="N350" s="49">
        <v>0</v>
      </c>
      <c r="O350" s="13"/>
      <c r="P350" s="13"/>
      <c r="Q350" s="13"/>
    </row>
    <row r="351" spans="1:17" ht="12.75" hidden="1" customHeight="1" outlineLevel="2" x14ac:dyDescent="0.2">
      <c r="A351" s="43"/>
      <c r="B351" s="44"/>
      <c r="C351" s="45">
        <v>43</v>
      </c>
      <c r="D351" s="46" t="s">
        <v>346</v>
      </c>
      <c r="E351" s="47" t="s">
        <v>347</v>
      </c>
      <c r="F351" s="48">
        <v>0</v>
      </c>
      <c r="G351" s="48">
        <v>0</v>
      </c>
      <c r="H351" s="48">
        <v>0</v>
      </c>
      <c r="I351" s="48">
        <v>422.4</v>
      </c>
      <c r="J351" s="48">
        <v>0</v>
      </c>
      <c r="K351" s="49">
        <v>618.12</v>
      </c>
      <c r="L351" s="49">
        <v>422.4</v>
      </c>
      <c r="M351" s="48">
        <v>1040.52</v>
      </c>
      <c r="N351" s="49">
        <v>0</v>
      </c>
      <c r="O351" s="13"/>
      <c r="P351" s="13"/>
      <c r="Q351" s="13"/>
    </row>
    <row r="352" spans="1:17" ht="12.75" hidden="1" customHeight="1" outlineLevel="2" x14ac:dyDescent="0.2">
      <c r="A352" s="43"/>
      <c r="B352" s="44"/>
      <c r="C352" s="45">
        <v>279</v>
      </c>
      <c r="D352" s="46" t="s">
        <v>446</v>
      </c>
      <c r="E352" s="47" t="s">
        <v>447</v>
      </c>
      <c r="F352" s="48">
        <v>0</v>
      </c>
      <c r="G352" s="48">
        <v>0</v>
      </c>
      <c r="H352" s="48">
        <v>0</v>
      </c>
      <c r="I352" s="48">
        <v>0</v>
      </c>
      <c r="J352" s="48">
        <v>32400</v>
      </c>
      <c r="K352" s="49">
        <v>0</v>
      </c>
      <c r="L352" s="49">
        <v>32400</v>
      </c>
      <c r="M352" s="48">
        <v>32400</v>
      </c>
      <c r="N352" s="49">
        <v>0</v>
      </c>
      <c r="O352" s="13"/>
      <c r="P352" s="13"/>
      <c r="Q352" s="13"/>
    </row>
    <row r="353" spans="1:17" ht="12.75" hidden="1" customHeight="1" outlineLevel="2" x14ac:dyDescent="0.2">
      <c r="A353" s="43"/>
      <c r="B353" s="44"/>
      <c r="C353" s="45">
        <v>67</v>
      </c>
      <c r="D353" s="46" t="s">
        <v>310</v>
      </c>
      <c r="E353" s="47" t="s">
        <v>311</v>
      </c>
      <c r="F353" s="48">
        <v>0</v>
      </c>
      <c r="G353" s="48">
        <v>0</v>
      </c>
      <c r="H353" s="48">
        <v>0</v>
      </c>
      <c r="I353" s="48">
        <v>393.88</v>
      </c>
      <c r="J353" s="48">
        <v>0</v>
      </c>
      <c r="K353" s="49">
        <v>0</v>
      </c>
      <c r="L353" s="49">
        <v>393.88</v>
      </c>
      <c r="M353" s="48">
        <v>393.88</v>
      </c>
      <c r="N353" s="49">
        <v>0</v>
      </c>
      <c r="O353" s="13"/>
      <c r="P353" s="13"/>
      <c r="Q353" s="13"/>
    </row>
    <row r="354" spans="1:17" ht="12.75" hidden="1" customHeight="1" outlineLevel="2" x14ac:dyDescent="0.2">
      <c r="A354" s="43"/>
      <c r="B354" s="44"/>
      <c r="C354" s="45">
        <v>284</v>
      </c>
      <c r="D354" s="46" t="s">
        <v>448</v>
      </c>
      <c r="E354" s="47" t="s">
        <v>449</v>
      </c>
      <c r="F354" s="48">
        <v>0</v>
      </c>
      <c r="G354" s="48">
        <v>418.34</v>
      </c>
      <c r="H354" s="48">
        <v>0</v>
      </c>
      <c r="I354" s="48">
        <v>0</v>
      </c>
      <c r="J354" s="48">
        <v>0</v>
      </c>
      <c r="K354" s="49">
        <v>0</v>
      </c>
      <c r="L354" s="49">
        <v>0</v>
      </c>
      <c r="M354" s="48">
        <v>0</v>
      </c>
      <c r="N354" s="49">
        <v>418.34</v>
      </c>
      <c r="O354" s="13"/>
      <c r="P354" s="13"/>
      <c r="Q354" s="13"/>
    </row>
    <row r="355" spans="1:17" ht="12.75" hidden="1" customHeight="1" outlineLevel="2" x14ac:dyDescent="0.2">
      <c r="A355" s="43"/>
      <c r="B355" s="44"/>
      <c r="C355" s="45">
        <v>77</v>
      </c>
      <c r="D355" s="46" t="s">
        <v>450</v>
      </c>
      <c r="E355" s="47" t="s">
        <v>451</v>
      </c>
      <c r="F355" s="48">
        <v>0</v>
      </c>
      <c r="G355" s="48">
        <v>0</v>
      </c>
      <c r="H355" s="48">
        <v>0</v>
      </c>
      <c r="I355" s="48">
        <v>0</v>
      </c>
      <c r="J355" s="48">
        <v>0</v>
      </c>
      <c r="K355" s="49">
        <v>3500</v>
      </c>
      <c r="L355" s="49">
        <v>0</v>
      </c>
      <c r="M355" s="48">
        <v>3500</v>
      </c>
      <c r="N355" s="49">
        <v>0</v>
      </c>
      <c r="O355" s="13"/>
      <c r="P355" s="13"/>
      <c r="Q355" s="13"/>
    </row>
    <row r="356" spans="1:17" hidden="1" outlineLevel="2" x14ac:dyDescent="0.2">
      <c r="B356" s="1"/>
      <c r="C356" s="50"/>
      <c r="D356" s="1"/>
      <c r="E356" s="1"/>
      <c r="F356" s="1"/>
      <c r="G356" s="1"/>
      <c r="H356" s="1"/>
      <c r="I356" s="1"/>
      <c r="J356" s="1"/>
      <c r="K356" s="51"/>
      <c r="L356" s="51"/>
      <c r="M356" s="1"/>
      <c r="N356" s="51"/>
    </row>
    <row r="357" spans="1:17" outlineLevel="1" x14ac:dyDescent="0.2">
      <c r="C357" s="52"/>
      <c r="K357" s="53"/>
      <c r="L357" s="53"/>
      <c r="N357" s="53"/>
    </row>
    <row r="358" spans="1:17" ht="12" x14ac:dyDescent="0.25">
      <c r="A358" s="25"/>
      <c r="B358" s="26">
        <v>1</v>
      </c>
      <c r="C358" s="27"/>
      <c r="D358" s="28"/>
      <c r="E358" s="29" t="s">
        <v>452</v>
      </c>
      <c r="F358" s="30">
        <f t="shared" ref="F358:N358" si="6">SUBTOTAL(9,F359:F372)</f>
        <v>0</v>
      </c>
      <c r="G358" s="30">
        <f t="shared" si="6"/>
        <v>0</v>
      </c>
      <c r="H358" s="30">
        <f t="shared" si="6"/>
        <v>0</v>
      </c>
      <c r="I358" s="30">
        <f t="shared" si="6"/>
        <v>1687345</v>
      </c>
      <c r="J358" s="31">
        <f t="shared" si="6"/>
        <v>0</v>
      </c>
      <c r="K358" s="32">
        <f t="shared" si="6"/>
        <v>0</v>
      </c>
      <c r="L358" s="32">
        <f t="shared" si="6"/>
        <v>355400</v>
      </c>
      <c r="M358" s="33">
        <f t="shared" si="6"/>
        <v>355400</v>
      </c>
      <c r="N358" s="32">
        <f t="shared" si="6"/>
        <v>0</v>
      </c>
      <c r="O358" s="1"/>
      <c r="P358" s="13"/>
      <c r="Q358" s="13"/>
    </row>
    <row r="359" spans="1:17" ht="12" outlineLevel="1" collapsed="1" x14ac:dyDescent="0.25">
      <c r="A359" s="34"/>
      <c r="B359" s="35">
        <v>2</v>
      </c>
      <c r="C359" s="36"/>
      <c r="D359" s="37"/>
      <c r="E359" s="38" t="s">
        <v>453</v>
      </c>
      <c r="F359" s="39">
        <f t="shared" ref="F359:N359" si="7">SUBTOTAL(9,F360:F366)</f>
        <v>0</v>
      </c>
      <c r="G359" s="39">
        <f t="shared" si="7"/>
        <v>0</v>
      </c>
      <c r="H359" s="39">
        <f t="shared" si="7"/>
        <v>0</v>
      </c>
      <c r="I359" s="39">
        <f t="shared" si="7"/>
        <v>355400</v>
      </c>
      <c r="J359" s="40">
        <f t="shared" si="7"/>
        <v>0</v>
      </c>
      <c r="K359" s="41">
        <f t="shared" si="7"/>
        <v>0</v>
      </c>
      <c r="L359" s="41">
        <f t="shared" si="7"/>
        <v>355400</v>
      </c>
      <c r="M359" s="42">
        <f t="shared" si="7"/>
        <v>355400</v>
      </c>
      <c r="N359" s="41">
        <f t="shared" si="7"/>
        <v>0</v>
      </c>
      <c r="O359" s="1"/>
      <c r="P359" s="13"/>
      <c r="Q359" s="13"/>
    </row>
    <row r="360" spans="1:17" ht="12.75" hidden="1" customHeight="1" outlineLevel="2" x14ac:dyDescent="0.2">
      <c r="A360" s="43"/>
      <c r="B360" s="44"/>
      <c r="C360" s="45">
        <v>10</v>
      </c>
      <c r="D360" s="46" t="s">
        <v>454</v>
      </c>
      <c r="E360" s="47" t="s">
        <v>455</v>
      </c>
      <c r="F360" s="48">
        <v>0</v>
      </c>
      <c r="G360" s="48">
        <v>0</v>
      </c>
      <c r="H360" s="48">
        <v>0</v>
      </c>
      <c r="I360" s="48">
        <v>145000</v>
      </c>
      <c r="J360" s="48">
        <v>0</v>
      </c>
      <c r="K360" s="49">
        <v>0</v>
      </c>
      <c r="L360" s="49">
        <v>145000</v>
      </c>
      <c r="M360" s="48">
        <v>145000</v>
      </c>
      <c r="N360" s="49">
        <v>0</v>
      </c>
      <c r="O360" s="13"/>
      <c r="P360" s="13"/>
      <c r="Q360" s="13"/>
    </row>
    <row r="361" spans="1:17" ht="12.75" hidden="1" customHeight="1" outlineLevel="2" x14ac:dyDescent="0.2">
      <c r="A361" s="43"/>
      <c r="B361" s="44"/>
      <c r="C361" s="45">
        <v>12</v>
      </c>
      <c r="D361" s="46" t="s">
        <v>456</v>
      </c>
      <c r="E361" s="47" t="s">
        <v>457</v>
      </c>
      <c r="F361" s="48">
        <v>0</v>
      </c>
      <c r="G361" s="48">
        <v>0</v>
      </c>
      <c r="H361" s="48">
        <v>0</v>
      </c>
      <c r="I361" s="48">
        <v>32000</v>
      </c>
      <c r="J361" s="48">
        <v>0</v>
      </c>
      <c r="K361" s="49">
        <v>0</v>
      </c>
      <c r="L361" s="49">
        <v>32000</v>
      </c>
      <c r="M361" s="48">
        <v>32000</v>
      </c>
      <c r="N361" s="49">
        <v>0</v>
      </c>
      <c r="O361" s="13"/>
      <c r="P361" s="13"/>
      <c r="Q361" s="13"/>
    </row>
    <row r="362" spans="1:17" ht="12.75" hidden="1" customHeight="1" outlineLevel="2" x14ac:dyDescent="0.2">
      <c r="A362" s="43"/>
      <c r="B362" s="44"/>
      <c r="C362" s="45">
        <v>8</v>
      </c>
      <c r="D362" s="46" t="s">
        <v>458</v>
      </c>
      <c r="E362" s="47" t="s">
        <v>459</v>
      </c>
      <c r="F362" s="48">
        <v>0</v>
      </c>
      <c r="G362" s="48">
        <v>0</v>
      </c>
      <c r="H362" s="48">
        <v>0</v>
      </c>
      <c r="I362" s="48">
        <v>83400</v>
      </c>
      <c r="J362" s="48">
        <v>0</v>
      </c>
      <c r="K362" s="49">
        <v>0</v>
      </c>
      <c r="L362" s="49">
        <v>83400</v>
      </c>
      <c r="M362" s="48">
        <v>83400</v>
      </c>
      <c r="N362" s="49">
        <v>0</v>
      </c>
      <c r="O362" s="13"/>
      <c r="P362" s="13"/>
      <c r="Q362" s="13"/>
    </row>
    <row r="363" spans="1:17" ht="12.75" hidden="1" customHeight="1" outlineLevel="2" x14ac:dyDescent="0.2">
      <c r="A363" s="43"/>
      <c r="B363" s="44"/>
      <c r="C363" s="45">
        <v>9</v>
      </c>
      <c r="D363" s="46" t="s">
        <v>460</v>
      </c>
      <c r="E363" s="47" t="s">
        <v>461</v>
      </c>
      <c r="F363" s="48">
        <v>0</v>
      </c>
      <c r="G363" s="48">
        <v>0</v>
      </c>
      <c r="H363" s="48">
        <v>0</v>
      </c>
      <c r="I363" s="48">
        <v>14000</v>
      </c>
      <c r="J363" s="48">
        <v>0</v>
      </c>
      <c r="K363" s="49">
        <v>0</v>
      </c>
      <c r="L363" s="49">
        <v>14000</v>
      </c>
      <c r="M363" s="48">
        <v>14000</v>
      </c>
      <c r="N363" s="49">
        <v>0</v>
      </c>
      <c r="O363" s="13"/>
      <c r="P363" s="13"/>
      <c r="Q363" s="13"/>
    </row>
    <row r="364" spans="1:17" ht="12.75" hidden="1" customHeight="1" outlineLevel="2" x14ac:dyDescent="0.2">
      <c r="A364" s="43"/>
      <c r="B364" s="44"/>
      <c r="C364" s="45">
        <v>13</v>
      </c>
      <c r="D364" s="46" t="s">
        <v>462</v>
      </c>
      <c r="E364" s="47" t="s">
        <v>463</v>
      </c>
      <c r="F364" s="48">
        <v>0</v>
      </c>
      <c r="G364" s="48">
        <v>0</v>
      </c>
      <c r="H364" s="48">
        <v>0</v>
      </c>
      <c r="I364" s="48">
        <v>71000</v>
      </c>
      <c r="J364" s="48">
        <v>0</v>
      </c>
      <c r="K364" s="49">
        <v>0</v>
      </c>
      <c r="L364" s="49">
        <v>71000</v>
      </c>
      <c r="M364" s="48">
        <v>71000</v>
      </c>
      <c r="N364" s="49">
        <v>0</v>
      </c>
      <c r="O364" s="13"/>
      <c r="P364" s="13"/>
      <c r="Q364" s="13"/>
    </row>
    <row r="365" spans="1:17" ht="12.75" hidden="1" customHeight="1" outlineLevel="2" x14ac:dyDescent="0.2">
      <c r="A365" s="43"/>
      <c r="B365" s="44"/>
      <c r="C365" s="45">
        <v>11</v>
      </c>
      <c r="D365" s="46" t="s">
        <v>464</v>
      </c>
      <c r="E365" s="47" t="s">
        <v>465</v>
      </c>
      <c r="F365" s="48">
        <v>0</v>
      </c>
      <c r="G365" s="48">
        <v>0</v>
      </c>
      <c r="H365" s="48">
        <v>0</v>
      </c>
      <c r="I365" s="48">
        <v>10000</v>
      </c>
      <c r="J365" s="48">
        <v>0</v>
      </c>
      <c r="K365" s="49">
        <v>0</v>
      </c>
      <c r="L365" s="49">
        <v>10000</v>
      </c>
      <c r="M365" s="48">
        <v>10000</v>
      </c>
      <c r="N365" s="49">
        <v>0</v>
      </c>
      <c r="O365" s="13"/>
      <c r="P365" s="13"/>
      <c r="Q365" s="13"/>
    </row>
    <row r="366" spans="1:17" hidden="1" outlineLevel="2" x14ac:dyDescent="0.2">
      <c r="B366" s="1"/>
      <c r="C366" s="50"/>
      <c r="D366" s="1"/>
      <c r="E366" s="1"/>
      <c r="F366" s="1"/>
      <c r="G366" s="1"/>
      <c r="H366" s="1"/>
      <c r="I366" s="1"/>
      <c r="J366" s="1"/>
      <c r="K366" s="51"/>
      <c r="L366" s="51"/>
      <c r="M366" s="1"/>
      <c r="N366" s="51"/>
    </row>
    <row r="367" spans="1:17" ht="12" outlineLevel="1" collapsed="1" x14ac:dyDescent="0.25">
      <c r="A367" s="34"/>
      <c r="B367" s="35">
        <v>2</v>
      </c>
      <c r="C367" s="36"/>
      <c r="D367" s="37"/>
      <c r="E367" s="38" t="s">
        <v>466</v>
      </c>
      <c r="F367" s="39">
        <f t="shared" ref="F367:N367" si="8">SUBTOTAL(9,F368:F371)</f>
        <v>0</v>
      </c>
      <c r="G367" s="39">
        <f t="shared" si="8"/>
        <v>0</v>
      </c>
      <c r="H367" s="39">
        <f t="shared" si="8"/>
        <v>0</v>
      </c>
      <c r="I367" s="39">
        <f t="shared" si="8"/>
        <v>1331945</v>
      </c>
      <c r="J367" s="40">
        <f t="shared" si="8"/>
        <v>0</v>
      </c>
      <c r="K367" s="41">
        <f t="shared" si="8"/>
        <v>0</v>
      </c>
      <c r="L367" s="41">
        <f t="shared" si="8"/>
        <v>0</v>
      </c>
      <c r="M367" s="42">
        <f t="shared" si="8"/>
        <v>0</v>
      </c>
      <c r="N367" s="41">
        <f t="shared" si="8"/>
        <v>0</v>
      </c>
      <c r="O367" s="1"/>
      <c r="P367" s="13"/>
      <c r="Q367" s="13"/>
    </row>
    <row r="368" spans="1:17" ht="12.75" hidden="1" customHeight="1" outlineLevel="2" x14ac:dyDescent="0.2">
      <c r="A368" s="43"/>
      <c r="B368" s="44"/>
      <c r="C368" s="45">
        <v>16</v>
      </c>
      <c r="D368" s="46" t="s">
        <v>467</v>
      </c>
      <c r="E368" s="47" t="s">
        <v>468</v>
      </c>
      <c r="F368" s="48">
        <v>0</v>
      </c>
      <c r="G368" s="48">
        <v>0</v>
      </c>
      <c r="H368" s="48">
        <v>0</v>
      </c>
      <c r="I368" s="48">
        <v>90000</v>
      </c>
      <c r="J368" s="48">
        <v>0</v>
      </c>
      <c r="K368" s="49">
        <v>0</v>
      </c>
      <c r="L368" s="49">
        <v>0</v>
      </c>
      <c r="M368" s="48">
        <v>0</v>
      </c>
      <c r="N368" s="49">
        <v>0</v>
      </c>
      <c r="O368" s="13"/>
      <c r="P368" s="13"/>
      <c r="Q368" s="13"/>
    </row>
    <row r="369" spans="1:17" ht="12.75" hidden="1" customHeight="1" outlineLevel="2" x14ac:dyDescent="0.2">
      <c r="A369" s="43"/>
      <c r="B369" s="44"/>
      <c r="C369" s="45">
        <v>15</v>
      </c>
      <c r="D369" s="46" t="s">
        <v>469</v>
      </c>
      <c r="E369" s="47" t="s">
        <v>470</v>
      </c>
      <c r="F369" s="48">
        <v>0</v>
      </c>
      <c r="G369" s="48">
        <v>0</v>
      </c>
      <c r="H369" s="48">
        <v>0</v>
      </c>
      <c r="I369" s="48">
        <v>374253</v>
      </c>
      <c r="J369" s="48">
        <v>0</v>
      </c>
      <c r="K369" s="49">
        <v>0</v>
      </c>
      <c r="L369" s="49">
        <v>0</v>
      </c>
      <c r="M369" s="48">
        <v>0</v>
      </c>
      <c r="N369" s="49">
        <v>0</v>
      </c>
      <c r="O369" s="13"/>
      <c r="P369" s="13"/>
      <c r="Q369" s="13"/>
    </row>
    <row r="370" spans="1:17" ht="12.75" hidden="1" customHeight="1" outlineLevel="2" x14ac:dyDescent="0.2">
      <c r="A370" s="43"/>
      <c r="B370" s="44"/>
      <c r="C370" s="45">
        <v>14</v>
      </c>
      <c r="D370" s="46" t="s">
        <v>471</v>
      </c>
      <c r="E370" s="47" t="s">
        <v>472</v>
      </c>
      <c r="F370" s="48">
        <v>0</v>
      </c>
      <c r="G370" s="48">
        <v>0</v>
      </c>
      <c r="H370" s="48">
        <v>0</v>
      </c>
      <c r="I370" s="48">
        <v>867692</v>
      </c>
      <c r="J370" s="48">
        <v>0</v>
      </c>
      <c r="K370" s="49">
        <v>0</v>
      </c>
      <c r="L370" s="49">
        <v>0</v>
      </c>
      <c r="M370" s="48">
        <v>0</v>
      </c>
      <c r="N370" s="49">
        <v>0</v>
      </c>
      <c r="O370" s="13"/>
      <c r="P370" s="13"/>
      <c r="Q370" s="13"/>
    </row>
    <row r="371" spans="1:17" hidden="1" outlineLevel="2" x14ac:dyDescent="0.2">
      <c r="B371" s="1"/>
      <c r="C371" s="50"/>
      <c r="D371" s="1"/>
      <c r="E371" s="1"/>
      <c r="F371" s="1"/>
      <c r="G371" s="1"/>
      <c r="H371" s="1"/>
      <c r="I371" s="1"/>
      <c r="J371" s="1"/>
      <c r="K371" s="51"/>
      <c r="L371" s="51"/>
      <c r="M371" s="1"/>
      <c r="N371" s="51"/>
    </row>
    <row r="372" spans="1:17" outlineLevel="1" x14ac:dyDescent="0.2">
      <c r="C372" s="52"/>
      <c r="K372" s="53"/>
      <c r="L372" s="53"/>
      <c r="N372" s="53"/>
    </row>
    <row r="373" spans="1:17" ht="9" thickBot="1" x14ac:dyDescent="0.25">
      <c r="C373" s="52"/>
      <c r="K373" s="54"/>
      <c r="L373" s="54"/>
      <c r="N373" s="54"/>
    </row>
    <row r="374" spans="1:17" ht="13.8" thickBot="1" x14ac:dyDescent="0.25">
      <c r="C374" s="55"/>
      <c r="D374" s="56"/>
      <c r="E374" s="57" t="s">
        <v>473</v>
      </c>
      <c r="F374" s="58">
        <f>SUMIF(GROUP_ID,"",DOD_PRICES)</f>
        <v>264331.23000000004</v>
      </c>
      <c r="G374" s="58">
        <f>SUMIF(GROUP_ID,"",MTZ_PRICES)</f>
        <v>2445825.5970525001</v>
      </c>
      <c r="H374" s="58">
        <f>SUMIF(GROUP_ID,"",PZS_PRICES)</f>
        <v>85603.895896837523</v>
      </c>
      <c r="I374" s="58">
        <f>SUMIF(GROUP_ID,"",PS_PRICES)</f>
        <v>5327274.1726739807</v>
      </c>
      <c r="J374" s="59">
        <f>SUMIF(GROUP_ID,"",SUB_PRICES)</f>
        <v>362716.86</v>
      </c>
      <c r="K374" s="60">
        <f>SUMIF(GROUP_ID,"",M06_PRICES)</f>
        <v>777382.19305075018</v>
      </c>
      <c r="L374" s="60">
        <f>SUMIF(GROUP_ID,"",PSM_PRICES)</f>
        <v>4443649.9285708182</v>
      </c>
      <c r="M374" s="61">
        <f>SUMIF(GROUP_ID,"",VZ_PRICES)</f>
        <v>5221032.1216215696</v>
      </c>
      <c r="N374" s="60">
        <f>SUMIF(GROUP_ID,"",MDOD_PRICES)</f>
        <v>2710156.8270524996</v>
      </c>
    </row>
    <row r="377" spans="1:17" x14ac:dyDescent="0.2">
      <c r="A377" s="1"/>
      <c r="C377" s="62"/>
      <c r="E377" s="7"/>
      <c r="J377" s="62"/>
      <c r="L377" s="7"/>
    </row>
  </sheetData>
  <mergeCells count="1">
    <mergeCell ref="K5:L5"/>
  </mergeCells>
  <pageMargins left="0.23622047244094491" right="0.23622047244094491" top="0.74803149606299213" bottom="0.74803149606299213" header="0.31496062992125984" footer="0.31496062992125984"/>
  <pageSetup paperSize="9" scale="59" fitToHeight="0" pageOrder="overThenDown" orientation="landscape" r:id="rId1"/>
  <headerFooter>
    <oddHeader>&amp;L&amp;8&amp;G&amp;C&amp;"Arial,Tučné"&amp;A&amp;R&amp;8&amp;D</oddHeader>
    <oddFooter>&amp;L&amp;8Vytvořeno systémem euroCALC4&amp;C&amp;P/&amp;N&amp;R&amp;8&amp;[</oddFooter>
  </headerFooter>
  <legacyDrawingHF r:id="rId2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16</vt:i4>
      </vt:variant>
    </vt:vector>
  </HeadingPairs>
  <TitlesOfParts>
    <vt:vector size="17" baseType="lpstr">
      <vt:lpstr>Rekapitulace</vt:lpstr>
      <vt:lpstr>__4D1D0F3D_29A5_49EF_AB93_AFB72AB4337E_ITEM__</vt:lpstr>
      <vt:lpstr>__4D1D0F3D_29A5_49EF_AB93_AFB72AB4337E_OBJEKT__</vt:lpstr>
      <vt:lpstr>__4D1D0F3D_29A5_49EF_AB93_AFB72AB4337E_SKUPINA__</vt:lpstr>
      <vt:lpstr>DOD_PRICES</vt:lpstr>
      <vt:lpstr>GROUP_ID</vt:lpstr>
      <vt:lpstr>ITEM_PRICES</vt:lpstr>
      <vt:lpstr>M06_PRICES</vt:lpstr>
      <vt:lpstr>MDOD_PRICES</vt:lpstr>
      <vt:lpstr>MTZ_PRICES</vt:lpstr>
      <vt:lpstr>Rekapitulace!Názvy_tisku</vt:lpstr>
      <vt:lpstr>Rekapitulace!Oblast_tisku</vt:lpstr>
      <vt:lpstr>PS_PRICES</vt:lpstr>
      <vt:lpstr>PSM_PRICES</vt:lpstr>
      <vt:lpstr>PZS_PRICES</vt:lpstr>
      <vt:lpstr>SUB_PRICES</vt:lpstr>
      <vt:lpstr>VZ_PRICES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Petrů, Kateřina</cp:lastModifiedBy>
  <dcterms:created xsi:type="dcterms:W3CDTF">2015-06-05T18:19:34Z</dcterms:created>
  <dcterms:modified xsi:type="dcterms:W3CDTF">2023-02-24T12:17:11Z</dcterms:modified>
</cp:coreProperties>
</file>