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94" documentId="8_{20D509A8-A4C5-49BA-9C24-FB917B23931A}" xr6:coauthVersionLast="47" xr6:coauthVersionMax="47" xr10:uidLastSave="{C8968D0C-3BF0-4AAA-83D7-882467809315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<sst xmlns="http://schemas.openxmlformats.org/spreadsheetml/2006/main" count="105" uniqueCount="43">
  <si>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</si>
  <si>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</si>
  <si>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</si>
  <si>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</si>
  <si>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</si>
  <si>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</si>
  <si>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</si>
  <si>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</si>
  <si>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</si>
  <si>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</si>
  <si>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</si>
  <si>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</si>
  <si>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</si>
  <si>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</si>
  <si>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</si>
  <si>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</si>
  <si>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</si>
  <si>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</si>
  <si>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</si>
  <si>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</si>
  <si>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</si>
  <si>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</si>
  <si>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</si>
  <si>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</si>
  <si>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</si>
  <si>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</si>
  <si>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</si>
  <si>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</si>
  <si>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</si>
  <si>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</si>
  <si>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</si>
  <si>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</si>
  <si>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</si>
  <si>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</si>
  <si>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</si>
  <si>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</si>
  <si>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</si>
  <si>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</si>
  <si>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 xml:space="preserve">02 - REGION 1 – BRNO,  Stavby, běžné opravy a odstraňování poruch na zařízení VN, NN a DTS 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</si>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</sst>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41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16991550</v>
      </c>
      <c r="F9" s="19">
        <f>E9+(E9*$C$6)</f>
        <v>16991550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27186480</v>
      </c>
      <c r="F10" s="18">
        <f t="shared" ref="F10:F14" si="1">E10+(E10*$C$6)</f>
        <v>27186480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23788170</v>
      </c>
      <c r="F11" s="18">
        <f t="shared" si="1"/>
        <v>23788170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7929390.0000000009</v>
      </c>
      <c r="F12" s="18">
        <f t="shared" si="1"/>
        <v>7929390.0000000009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21522630</v>
      </c>
      <c r="F13" s="18">
        <f t="shared" si="1"/>
        <v>21522630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1132770</v>
      </c>
      <c r="F14" s="18">
        <f t="shared" si="1"/>
        <v>1132770</v>
      </c>
      <c r="H14" s="14"/>
    </row>
    <row r="15" spans="2:8" x14ac:dyDescent="0.25">
      <c r="B15" s="11" t="s">
        <v>2</v>
      </c>
      <c r="C15" s="28" t="s">
        <v>42</v>
      </c>
      <c r="D15" s="37">
        <v>0.04</v>
      </c>
      <c r="E15" s="15">
        <f t="shared" si="0"/>
        <v>4531080</v>
      </c>
      <c r="F15" s="18">
        <f t="shared" ref="F15:F19" si="2">E15+(E15*$C$6)</f>
        <v>4531080</v>
      </c>
      <c r="H15" s="14"/>
    </row>
    <row r="16" spans="2:8" x14ac:dyDescent="0.25">
      <c r="B16" s="11" t="s">
        <v>15</v>
      </c>
      <c r="C16" s="28" t="s">
        <v>42</v>
      </c>
      <c r="D16" s="37">
        <v>0.01</v>
      </c>
      <c r="E16" s="15">
        <f t="shared" si="0"/>
        <v>1132770</v>
      </c>
      <c r="F16" s="18">
        <f t="shared" si="2"/>
        <v>1132770</v>
      </c>
      <c r="H16" s="14"/>
    </row>
    <row r="17" spans="1:16" x14ac:dyDescent="0.25">
      <c r="B17" s="11" t="s">
        <v>16</v>
      </c>
      <c r="C17" s="28" t="s">
        <v>42</v>
      </c>
      <c r="D17" s="37">
        <v>0.01</v>
      </c>
      <c r="E17" s="15">
        <f t="shared" si="0"/>
        <v>1132770</v>
      </c>
      <c r="F17" s="18">
        <f t="shared" si="2"/>
        <v>1132770</v>
      </c>
      <c r="H17" s="14"/>
    </row>
    <row r="18" spans="1:16" x14ac:dyDescent="0.25">
      <c r="B18" s="11" t="s">
        <v>20</v>
      </c>
      <c r="C18" s="28" t="s">
        <v>42</v>
      </c>
      <c r="D18" s="37">
        <v>0.06</v>
      </c>
      <c r="E18" s="15">
        <f t="shared" si="0"/>
        <v>6796620</v>
      </c>
      <c r="F18" s="18">
        <f t="shared" si="2"/>
        <v>6796620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1132770</v>
      </c>
      <c r="F19" s="18">
        <f t="shared" si="2"/>
        <v>1132770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113277000</v>
      </c>
      <c r="F20" s="51">
        <f>E20+(E20*($C$6/100))</f>
        <v>113277000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2Z8W6jExdD5hnTrJHEOxuATvRbsrF5QEZWFtMw0Cqq8BMOMzYtFz1EtDJpY2yVZlIhD6H3rtyBQ36yUsufswlQ==" saltValue="ZOCGEBU7hw79jcOOTShr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6</v>
      </c>
      <c r="C4" s="1" t="s">
        <v>39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41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1514946.5</v>
      </c>
      <c r="F9" s="19">
        <f>E9+(E9*$C$6)</f>
        <v>1514946.5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244052</v>
      </c>
      <c r="F10" s="18">
        <f t="shared" ref="F10:F14" si="1">E10+(E10*$C$6)</f>
        <v>244052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924001</v>
      </c>
      <c r="F11" s="18">
        <f t="shared" si="1"/>
        <v>924001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208513.5</v>
      </c>
      <c r="F12" s="18">
        <f t="shared" si="1"/>
        <v>208513.5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55037.500000000007</v>
      </c>
      <c r="F13" s="18">
        <f t="shared" si="1"/>
        <v>55037.500000000007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61584.595512258144</v>
      </c>
      <c r="F14" s="18">
        <f t="shared" si="1"/>
        <v>61584.595512258144</v>
      </c>
    </row>
    <row r="15" spans="2:6" x14ac:dyDescent="0.25">
      <c r="B15" s="11" t="s">
        <v>2</v>
      </c>
      <c r="C15" s="27" t="s">
        <v>42</v>
      </c>
      <c r="D15" s="38">
        <v>2E-3</v>
      </c>
      <c r="E15" s="15">
        <f t="shared" si="0"/>
        <v>6290</v>
      </c>
      <c r="F15" s="18">
        <f t="shared" ref="F15:F18" si="2">E15+(E15*$C$6)</f>
        <v>6290</v>
      </c>
    </row>
    <row r="16" spans="2:6" x14ac:dyDescent="0.25">
      <c r="B16" s="11" t="s">
        <v>15</v>
      </c>
      <c r="C16" s="27" t="s">
        <v>42</v>
      </c>
      <c r="D16" s="38">
        <v>1.9300000000000001E-2</v>
      </c>
      <c r="E16" s="15">
        <f t="shared" si="0"/>
        <v>60698.500000000007</v>
      </c>
      <c r="F16" s="18">
        <f t="shared" si="2"/>
        <v>60698.500000000007</v>
      </c>
    </row>
    <row r="17" spans="2:6" x14ac:dyDescent="0.25">
      <c r="B17" s="11" t="s">
        <v>20</v>
      </c>
      <c r="C17" s="27" t="s">
        <v>42</v>
      </c>
      <c r="D17" s="38">
        <v>1.9400000000000001E-2</v>
      </c>
      <c r="E17" s="15">
        <f t="shared" si="0"/>
        <v>61013</v>
      </c>
      <c r="F17" s="18">
        <f t="shared" si="2"/>
        <v>61013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8806</v>
      </c>
      <c r="F18" s="18">
        <f t="shared" si="2"/>
        <v>8806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3145000</v>
      </c>
      <c r="F19" s="51">
        <f>E19+(E19*($C$6/100))</f>
        <v>3145000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Gv5S1w9p2BhEyWrB1y4gPw4Dz+LaAbqZ/36L3CxKhwUl3//5A39i37myzSS1gHvaojOUo2Org78Ay/A79XnmA==" saltValue="hg+/yQJCZTzT3tKei8X2x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6</v>
      </c>
      <c r="C4" s="1" t="s">
        <v>40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41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5839587</v>
      </c>
      <c r="F9" s="19">
        <f>E9+(E9*$C$6)</f>
        <v>5839587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8255000</v>
      </c>
      <c r="F10" s="18">
        <f t="shared" ref="F10:F15" si="1">E10+(E10*$C$6)</f>
        <v>8255000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1162304</v>
      </c>
      <c r="F11" s="18">
        <f t="shared" si="1"/>
        <v>1162304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576199</v>
      </c>
      <c r="F12" s="18">
        <f t="shared" si="1"/>
        <v>576199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496951</v>
      </c>
      <c r="F13" s="18">
        <f t="shared" si="1"/>
        <v>496951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135382</v>
      </c>
      <c r="F14" s="18">
        <f t="shared" si="1"/>
        <v>135382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45235.471399901253</v>
      </c>
      <c r="F15" s="18">
        <f t="shared" si="1"/>
        <v>45235.471399901253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16510000</v>
      </c>
      <c r="F16" s="51">
        <f>E16+(E16*($C$6/100))</f>
        <v>16510000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Az4C1fGhsVxnK8U5N/ac+TWYs7QVRIb3QRI6Ea3OSNWjwjhK6IrqvTlq+v1LLovT14YAprzHZYogeFRMO2XWiA==" saltValue="NnBeA7atVe05f058p1iM2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113277000</v>
      </c>
      <c r="D8" s="50">
        <f>'Běžné opravy'!F19</f>
        <v>3145000</v>
      </c>
      <c r="E8" s="50">
        <f>Poruchy!F16</f>
        <v>16510000</v>
      </c>
      <c r="F8" s="50">
        <f>SUM(C8:E8)</f>
        <v>132932000</v>
      </c>
      <c r="G8" s="57">
        <f>F8*4</f>
        <v>531728000</v>
      </c>
    </row>
    <row r="13" spans="2:8" x14ac:dyDescent="0.25">
      <c r="B13" s="35"/>
    </row>
  </sheetData>
  <sheetProtection algorithmName="SHA-512" hashValue="qEpdHkZSo6sMJO+m2qB0l6VGxnp7CJLthJF9/q0UZ81/CfPGqyENzrl+aNYzJJzkJ4O+U313qpM8y2oPB1CU3g==" saltValue="FwDA+1HLTI2/g1NXmuDFH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2025-03-14T11:59:40Z</dcterms:modified>
</cp:coreProperties>
</file>