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106" documentId="8_{20D509A8-A4C5-49BA-9C24-FB917B23931A}" xr6:coauthVersionLast="47" xr6:coauthVersionMax="47" xr10:uidLastSave="{C9181752-D8A6-4605-B815-D0F0914F7E5D}"/>
  <bookViews>
    <workbookView xWindow="31920" yWindow="2415" windowWidth="28800" windowHeight="15345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<sst xmlns="http://schemas.openxmlformats.org/spreadsheetml/2006/main" count="105" uniqueCount="43">
  <si>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</si>
  <si>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</si>
  <si>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</si>
  <si>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</si>
  <si>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</si>
  <si>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</si>
  <si>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</si>
  <si>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</si>
  <si>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</si>
  <si>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</si>
  <si>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</si>
  <si>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</si>
  <si>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</si>
  <si>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</si>
  <si>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</si>
  <si>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</si>
  <si>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</si>
  <si>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</si>
  <si>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</si>
  <si>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</si>
  <si>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</si>
  <si>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</si>
  <si>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</si>
  <si>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</si>
  <si>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</si>
  <si>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</si>
  <si>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</si>
  <si>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</si>
  <si>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</si>
  <si>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</si>
  <si>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</si>
  <si>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</si>
  <si>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</si>
  <si>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</si>
  <si>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</si>
  <si>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</si>
  <si>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</si>
  <si>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</si>
  <si>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</si>
  <si>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</si>
  <si>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</si>
  <si>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10 - REGION 5 – JINDŘICHŮV HRADEC,  Stavby, běžné opravy a odstraňování poruch na zařízení VN, NN a DTS </t>
  </si>
  <si>
    <r>
      <t xml:space="preserve">Celková předpokládaná hodnota plnění dané části VZ za dobu 48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</si>
</sst>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41</v>
      </c>
      <c r="D3" s="2"/>
      <c r="E3" s="2"/>
    </row>
    <row r="4" spans="2:8" ht="15.75" x14ac:dyDescent="0.25">
      <c r="B4" s="1" t="s">
        <v>6</v>
      </c>
      <c r="C4" s="1" t="s">
        <v>36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39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14910150</v>
      </c>
      <c r="F9" s="19">
        <f>E9+(E9*$C$6)</f>
        <v>14910150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23856240</v>
      </c>
      <c r="F10" s="18">
        <f t="shared" ref="F10:F14" si="1">E10+(E10*$C$6)</f>
        <v>23856240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20874210</v>
      </c>
      <c r="F11" s="18">
        <f t="shared" si="1"/>
        <v>20874210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6958070.0000000009</v>
      </c>
      <c r="F12" s="18">
        <f t="shared" si="1"/>
        <v>6958070.0000000009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18886190</v>
      </c>
      <c r="F13" s="18">
        <f t="shared" si="1"/>
        <v>18886190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994010</v>
      </c>
      <c r="F14" s="18">
        <f t="shared" si="1"/>
        <v>994010</v>
      </c>
      <c r="H14" s="14"/>
    </row>
    <row r="15" spans="2:8" x14ac:dyDescent="0.25">
      <c r="B15" s="11" t="s">
        <v>2</v>
      </c>
      <c r="C15" s="28" t="s">
        <v>40</v>
      </c>
      <c r="D15" s="37">
        <v>0.04</v>
      </c>
      <c r="E15" s="15">
        <f t="shared" si="0"/>
        <v>3976040</v>
      </c>
      <c r="F15" s="18">
        <f t="shared" ref="F15:F19" si="2">E15+(E15*$C$6)</f>
        <v>3976040</v>
      </c>
      <c r="H15" s="14"/>
    </row>
    <row r="16" spans="2:8" x14ac:dyDescent="0.25">
      <c r="B16" s="11" t="s">
        <v>15</v>
      </c>
      <c r="C16" s="28" t="s">
        <v>40</v>
      </c>
      <c r="D16" s="37">
        <v>0.01</v>
      </c>
      <c r="E16" s="15">
        <f t="shared" si="0"/>
        <v>994010</v>
      </c>
      <c r="F16" s="18">
        <f t="shared" si="2"/>
        <v>994010</v>
      </c>
      <c r="H16" s="14"/>
    </row>
    <row r="17" spans="1:16" x14ac:dyDescent="0.25">
      <c r="B17" s="11" t="s">
        <v>16</v>
      </c>
      <c r="C17" s="28" t="s">
        <v>40</v>
      </c>
      <c r="D17" s="37">
        <v>0.01</v>
      </c>
      <c r="E17" s="15">
        <f t="shared" si="0"/>
        <v>994010</v>
      </c>
      <c r="F17" s="18">
        <f t="shared" si="2"/>
        <v>994010</v>
      </c>
      <c r="H17" s="14"/>
    </row>
    <row r="18" spans="1:16" x14ac:dyDescent="0.25">
      <c r="B18" s="11" t="s">
        <v>20</v>
      </c>
      <c r="C18" s="28" t="s">
        <v>40</v>
      </c>
      <c r="D18" s="37">
        <v>0.06</v>
      </c>
      <c r="E18" s="15">
        <f t="shared" si="0"/>
        <v>5964060</v>
      </c>
      <c r="F18" s="18">
        <f t="shared" si="2"/>
        <v>5964060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994010</v>
      </c>
      <c r="F19" s="18">
        <f t="shared" si="2"/>
        <v>994010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99401000</v>
      </c>
      <c r="F20" s="51">
        <f>E20+(E20*($C$6/100))</f>
        <v>99401000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Bt6mlmeUuiqmhJCsQNvBOBjmDhZEEzp3K9DDqEQA8QhaQ+Cb+jG3xytGGJfkNLc7vKd624DbTsHOYC9b9pdMvQ==" saltValue="oFx6koDeRvK3JveqGRNFNg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41</v>
      </c>
      <c r="D3" s="2"/>
      <c r="E3" s="2"/>
    </row>
    <row r="4" spans="2:6" ht="15.75" x14ac:dyDescent="0.25">
      <c r="B4" s="1" t="s">
        <v>6</v>
      </c>
      <c r="C4" s="1" t="s">
        <v>37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39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2220637</v>
      </c>
      <c r="F9" s="19">
        <f>E9+(E9*$C$6)</f>
        <v>2220637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357736</v>
      </c>
      <c r="F10" s="18">
        <f t="shared" ref="F10:F14" si="1">E10+(E10*$C$6)</f>
        <v>357736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1354418</v>
      </c>
      <c r="F11" s="18">
        <f t="shared" si="1"/>
        <v>1354418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305643</v>
      </c>
      <c r="F12" s="18">
        <f t="shared" si="1"/>
        <v>305643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80675.000000000015</v>
      </c>
      <c r="F13" s="18">
        <f t="shared" si="1"/>
        <v>80675.000000000015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90271.855424963447</v>
      </c>
      <c r="F14" s="18">
        <f t="shared" si="1"/>
        <v>90271.855424963447</v>
      </c>
    </row>
    <row r="15" spans="2:6" x14ac:dyDescent="0.25">
      <c r="B15" s="11" t="s">
        <v>2</v>
      </c>
      <c r="C15" s="27" t="s">
        <v>40</v>
      </c>
      <c r="D15" s="38">
        <v>2E-3</v>
      </c>
      <c r="E15" s="15">
        <f t="shared" si="0"/>
        <v>9220</v>
      </c>
      <c r="F15" s="18">
        <f t="shared" ref="F15:F18" si="2">E15+(E15*$C$6)</f>
        <v>9220</v>
      </c>
    </row>
    <row r="16" spans="2:6" x14ac:dyDescent="0.25">
      <c r="B16" s="11" t="s">
        <v>15</v>
      </c>
      <c r="C16" s="27" t="s">
        <v>40</v>
      </c>
      <c r="D16" s="38">
        <v>1.9300000000000001E-2</v>
      </c>
      <c r="E16" s="15">
        <f t="shared" si="0"/>
        <v>88973</v>
      </c>
      <c r="F16" s="18">
        <f t="shared" si="2"/>
        <v>88973</v>
      </c>
    </row>
    <row r="17" spans="2:6" x14ac:dyDescent="0.25">
      <c r="B17" s="11" t="s">
        <v>20</v>
      </c>
      <c r="C17" s="27" t="s">
        <v>40</v>
      </c>
      <c r="D17" s="38">
        <v>1.9400000000000001E-2</v>
      </c>
      <c r="E17" s="15">
        <f t="shared" si="0"/>
        <v>89434</v>
      </c>
      <c r="F17" s="18">
        <f t="shared" si="2"/>
        <v>89434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12908</v>
      </c>
      <c r="F18" s="18">
        <f t="shared" si="2"/>
        <v>12908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4610000</v>
      </c>
      <c r="F19" s="51">
        <f>E19+(E19*($C$6/100))</f>
        <v>4610000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FUDOM56xHX5KtTJwN9CrvU1uYEeK3fIsLBYmyGJUhKI/oH+ehkYkxueINH+qZPukyCR80HvWBOInq5v7D1Bm+g==" saltValue="IRBH/j9H8pE4F3cuzrNBrw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41</v>
      </c>
      <c r="D3" s="2"/>
      <c r="E3" s="2"/>
      <c r="F3"/>
    </row>
    <row r="4" spans="2:6" ht="15" customHeight="1" x14ac:dyDescent="0.25">
      <c r="B4" s="1" t="s">
        <v>6</v>
      </c>
      <c r="C4" s="1" t="s">
        <v>38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39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1868597.1</v>
      </c>
      <c r="F9" s="19">
        <f>E9+(E9*$C$6)</f>
        <v>1868597.1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2641500</v>
      </c>
      <c r="F10" s="18">
        <f t="shared" ref="F10:F15" si="1">E10+(E10*$C$6)</f>
        <v>2641500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371923.20000000001</v>
      </c>
      <c r="F11" s="18">
        <f t="shared" si="1"/>
        <v>371923.20000000001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184376.7</v>
      </c>
      <c r="F12" s="18">
        <f t="shared" si="1"/>
        <v>184376.7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159018.29999999999</v>
      </c>
      <c r="F13" s="18">
        <f t="shared" si="1"/>
        <v>159018.29999999999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43320.600000000006</v>
      </c>
      <c r="F14" s="18">
        <f t="shared" si="1"/>
        <v>43320.600000000006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14474.802871331212</v>
      </c>
      <c r="F15" s="18">
        <f t="shared" si="1"/>
        <v>14474.802871331212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5283000</v>
      </c>
      <c r="F16" s="51">
        <f>E16+(E16*($C$6/100))</f>
        <v>5283000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I3OQhMtq4SV5+P9LzsmkYML/ncwuxY40yOEa6p3POBq/zKcWBIKuGxapcpUvnsaqQpP8VX+wrmetVBgXbAOohA==" saltValue="592H4lNnuOHs5SZBZT2//w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35</v>
      </c>
    </row>
    <row r="4" spans="2:8" ht="15.75" x14ac:dyDescent="0.25">
      <c r="B4" s="1" t="s">
        <v>1</v>
      </c>
      <c r="C4" s="1" t="s">
        <v>41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42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99401000</v>
      </c>
      <c r="D8" s="50">
        <f>'Běžné opravy'!F19</f>
        <v>4610000</v>
      </c>
      <c r="E8" s="50">
        <f>Poruchy!F16</f>
        <v>5283000</v>
      </c>
      <c r="F8" s="50">
        <f>SUM(C8:E8)</f>
        <v>109294000</v>
      </c>
      <c r="G8" s="57">
        <f>F8*4</f>
        <v>437176000</v>
      </c>
    </row>
    <row r="13" spans="2:8" x14ac:dyDescent="0.25">
      <c r="B13" s="35"/>
    </row>
  </sheetData>
  <sheetProtection algorithmName="SHA-512" hashValue="xjfBNpnIq5Xkf6o4qKGWHyajvkYmGRZdJI8JVdbpZETD6nUlteVjVsf5Q7vaGuR5MIP4+fvsvCgo1lX37+gtAg==" saltValue="uJO84IrP2AgjqFYp5ee+qg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734701f-0528-41cb-8f08-1cecd0e63a61}" enabled="1" method="Privilege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2025-05-14T09:40:12Z</dcterms:modified>
</cp:coreProperties>
</file>