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253" documentId="8_{51E00988-4C60-46BE-A6CA-D0F5C1A354E5}" xr6:coauthVersionLast="47" xr6:coauthVersionMax="47" xr10:uidLastSave="{F3249891-BB86-4064-8542-A0CAA041DD1E}"/>
  <bookViews>
    <workbookView xWindow="-120" yWindow="-120" windowWidth="29040" windowHeight="15720" activeTab="3" xr2:uid="{00000000-000D-0000-FFFF-FFFF00000000}"/>
  </bookViews>
  <sheets>
    <sheet name="Plánované stavby" sheetId="1" r:id="rId1"/>
    <sheet name="Běžné opravy" sheetId="2" r:id="rId2"/>
    <sheet name="SNK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2" l="1"/>
  <c r="F22" i="3"/>
  <c r="F19" i="2"/>
  <c r="F20" i="1"/>
  <c r="E8" i="4" l="1"/>
  <c r="D22" i="3"/>
  <c r="E21" i="3"/>
  <c r="F21" i="3" s="1"/>
  <c r="E20" i="3"/>
  <c r="F20" i="3" s="1"/>
  <c r="E19" i="3"/>
  <c r="F19" i="3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C2" i="3"/>
  <c r="C2" i="1" l="1"/>
  <c r="D19" i="2" l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<sst xmlns="http://schemas.openxmlformats.org/spreadsheetml/2006/main" count="116" uniqueCount="39">
  <si>
    <t>Dodavatel:</t>
  </si>
  <si>
    <t>Dílčí část:</t>
  </si>
  <si>
    <t>Geodetické práce</t>
  </si>
  <si>
    <t>Příspěvek za vedení skladu</t>
  </si>
  <si>
    <t>Činnost</t>
  </si>
  <si>
    <t>Oblast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</si>
  <si>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</si>
  <si>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</si>
  <si>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</si>
  <si>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</si>
  <si>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</si>
  <si>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</si>
  <si>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</si>
  <si>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</si>
  <si>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</si>
  <si>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</si>
  <si>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</si>
  <si>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</si>
  <si>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</si>
  <si>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</si>
  <si>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Celkem upraveno o slevu/přirážku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</si>
  <si>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</si>
  <si>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</si>
  <si>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Doprava materiálu</t>
  </si>
  <si>
    <t>PD vč. územního souhlasu, kolaudačního souhlasu, sml. Budoucí o VB</t>
  </si>
  <si>
    <t>SNK</t>
  </si>
  <si>
    <t>Část  1 - Běžné opravy</t>
  </si>
  <si>
    <t xml:space="preserve">název firmy </t>
  </si>
  <si>
    <t>5_I</t>
  </si>
  <si>
    <t>Část  1 - Plánované stavby</t>
  </si>
  <si>
    <t>Část  1 - Stavby na Klíč</t>
  </si>
  <si>
    <t xml:space="preserve">Opravy
</t>
  </si>
  <si>
    <t xml:space="preserve">Plánované  
stavby
</t>
  </si>
  <si>
    <r>
      <t xml:space="preserve">Celková předpokládaná hodnota plnění dané části VZ za dobu 48 měsíců trvání smlouvy,
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</si>
  <si>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r>
      <t xml:space="preserve">Celková Sleva(-)/Přirážka(+) nabídnutá účastníkem 
v procentech (%) </t>
    </r>
    <r>
      <rPr>
        <b/>
        <u/>
        <sz val="12"/>
        <rFont val="Calibri"/>
        <family val="2"/>
        <charset val="238"/>
        <scheme val="minor"/>
      </rPr>
      <t>do buňky uveďte jen hodnotu bez znaku %</t>
    </r>
    <r>
      <rPr>
        <b/>
        <sz val="12"/>
        <rFont val="Calibri"/>
        <family val="2"/>
        <charset val="238"/>
        <scheme val="minor"/>
      </rPr>
      <t xml:space="preserve">
s přesností na jedno desetinné místo</t>
    </r>
  </si>
  <si>
    <t>Celková Sleva(-)/Přirážka(+) nabídnutá účastníkem 
v procentech (%) do buňky uveďte jen hodnotu bez znaku %
s přesností na jedno desetinné místo</t>
  </si>
  <si>
    <t>5_L</t>
  </si>
  <si>
    <t>07, REGION 4 – JIHLAVA, Stavby malého rozsahu a běžné opravy na zařízení NN do 1000 V</t>
  </si>
  <si>
    <t>Součet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</si>
</sst>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0" fillId="0" borderId="4" xfId="0" applyBorder="1" applyAlignment="1">
      <alignment horizontal="left" vertical="top"/>
    </xf>
    <xf numFmtId="0" fontId="0" fillId="0" borderId="4" xfId="0" applyBorder="1" applyAlignment="1">
      <alignment horizontal="left"/>
    </xf>
    <xf numFmtId="44" fontId="0" fillId="0" borderId="26" xfId="0" applyNumberFormat="1" applyBorder="1"/>
    <xf numFmtId="10" fontId="2" fillId="0" borderId="27" xfId="1" applyNumberFormat="1" applyFont="1" applyBorder="1" applyAlignment="1">
      <alignment horizontal="right"/>
    </xf>
    <xf numFmtId="44" fontId="2" fillId="0" borderId="14" xfId="2" applyFont="1" applyFill="1" applyBorder="1"/>
    <xf numFmtId="44" fontId="9" fillId="3" borderId="15" xfId="0" applyNumberFormat="1" applyFont="1" applyFill="1" applyBorder="1"/>
    <xf numFmtId="44" fontId="0" fillId="0" borderId="0" xfId="0" applyNumberFormat="1"/>
    <xf numFmtId="17" fontId="0" fillId="0" borderId="0" xfId="0" applyNumberFormat="1"/>
    <xf numFmtId="0" fontId="10" fillId="0" borderId="0" xfId="0" applyFont="1" applyAlignment="1">
      <alignment horizontal="center" vertical="top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 wrapText="1"/>
    </xf>
    <xf numFmtId="166" fontId="0" fillId="2" borderId="28" xfId="0" applyNumberFormat="1" applyFill="1" applyBorder="1" applyAlignment="1" applyProtection="1">
      <alignment horizontal="left" vertical="top"/>
      <protection locked="0"/>
    </xf>
    <xf numFmtId="0" fontId="3" fillId="0" borderId="28" xfId="0" applyFont="1" applyBorder="1" applyAlignment="1">
      <alignment horizontal="left" vertical="top" wrapText="1"/>
    </xf>
    <xf numFmtId="0" fontId="3" fillId="2" borderId="28" xfId="0" applyFont="1" applyFill="1" applyBorder="1" applyAlignment="1" applyProtection="1">
      <alignment horizontal="left" vertical="top"/>
      <protection locked="0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 xml:space="preserve">název firmy </v>
      </c>
      <c r="D2" s="2"/>
      <c r="E2" s="2"/>
    </row>
    <row r="3" spans="2:8" ht="15.75" x14ac:dyDescent="0.25">
      <c r="B3" s="1" t="s">
        <v>1</v>
      </c>
      <c r="C3" s="1" t="s">
        <v>37</v>
      </c>
      <c r="D3" s="2"/>
      <c r="E3" s="2"/>
    </row>
    <row r="4" spans="2:8" ht="15.75" x14ac:dyDescent="0.25">
      <c r="B4" s="1" t="s">
        <v>5</v>
      </c>
      <c r="C4" s="1" t="s">
        <v>29</v>
      </c>
      <c r="D4" s="2"/>
      <c r="E4" s="2"/>
    </row>
    <row r="5" spans="2:8" ht="16.5" thickBot="1" x14ac:dyDescent="0.3">
      <c r="B5" s="1"/>
      <c r="C5" s="58"/>
      <c r="D5" s="2"/>
      <c r="E5" s="2"/>
    </row>
    <row r="6" spans="2:8" ht="48" thickBot="1" x14ac:dyDescent="0.4">
      <c r="B6" s="63" t="s">
        <v>34</v>
      </c>
      <c r="C6" s="62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8" x14ac:dyDescent="0.25">
      <c r="B9" s="10" t="s">
        <v>8</v>
      </c>
      <c r="C9" s="50" t="s">
        <v>28</v>
      </c>
      <c r="D9" s="30">
        <v>0.15</v>
      </c>
      <c r="E9" s="15">
        <f t="shared" ref="E9:E19" si="0">D9*$E$20</f>
        <v>18721650</v>
      </c>
      <c r="F9" s="19">
        <f>E9+(E9*$C$6)</f>
        <v>18721650</v>
      </c>
      <c r="H9" s="14"/>
    </row>
    <row r="10" spans="2:8" x14ac:dyDescent="0.25">
      <c r="B10" s="11" t="s">
        <v>9</v>
      </c>
      <c r="C10" s="50" t="s">
        <v>28</v>
      </c>
      <c r="D10" s="31">
        <v>0.24</v>
      </c>
      <c r="E10" s="15">
        <f t="shared" si="0"/>
        <v>29954640</v>
      </c>
      <c r="F10" s="18">
        <f t="shared" ref="F10:F14" si="1">E10+(E10*$C$6)</f>
        <v>29954640</v>
      </c>
      <c r="H10" s="14"/>
    </row>
    <row r="11" spans="2:8" x14ac:dyDescent="0.25">
      <c r="B11" s="11" t="s">
        <v>6</v>
      </c>
      <c r="C11" s="50" t="s">
        <v>28</v>
      </c>
      <c r="D11" s="31">
        <v>0.21</v>
      </c>
      <c r="E11" s="15">
        <f t="shared" si="0"/>
        <v>26210310</v>
      </c>
      <c r="F11" s="18">
        <f t="shared" si="1"/>
        <v>26210310</v>
      </c>
      <c r="H11" s="14"/>
    </row>
    <row r="12" spans="2:8" x14ac:dyDescent="0.25">
      <c r="B12" s="11" t="s">
        <v>14</v>
      </c>
      <c r="C12" s="50" t="s">
        <v>28</v>
      </c>
      <c r="D12" s="31">
        <v>7.0000000000000007E-2</v>
      </c>
      <c r="E12" s="15">
        <f t="shared" si="0"/>
        <v>8736770</v>
      </c>
      <c r="F12" s="18">
        <f t="shared" si="1"/>
        <v>8736770</v>
      </c>
      <c r="H12" s="14"/>
    </row>
    <row r="13" spans="2:8" x14ac:dyDescent="0.25">
      <c r="B13" s="11" t="s">
        <v>7</v>
      </c>
      <c r="C13" s="50" t="s">
        <v>28</v>
      </c>
      <c r="D13" s="31">
        <v>0.19</v>
      </c>
      <c r="E13" s="15">
        <f t="shared" si="0"/>
        <v>23714090</v>
      </c>
      <c r="F13" s="18">
        <f t="shared" si="1"/>
        <v>23714090</v>
      </c>
      <c r="H13" s="14"/>
    </row>
    <row r="14" spans="2:8" x14ac:dyDescent="0.25">
      <c r="B14" s="11" t="s">
        <v>10</v>
      </c>
      <c r="C14" s="50" t="s">
        <v>28</v>
      </c>
      <c r="D14" s="31">
        <v>0.01</v>
      </c>
      <c r="E14" s="15">
        <f t="shared" si="0"/>
        <v>1248110</v>
      </c>
      <c r="F14" s="18">
        <f t="shared" si="1"/>
        <v>1248110</v>
      </c>
      <c r="H14" s="14"/>
    </row>
    <row r="15" spans="2:8" x14ac:dyDescent="0.25">
      <c r="B15" s="11" t="s">
        <v>2</v>
      </c>
      <c r="C15" s="50" t="s">
        <v>36</v>
      </c>
      <c r="D15" s="31">
        <v>0.04</v>
      </c>
      <c r="E15" s="15">
        <f t="shared" si="0"/>
        <v>4992440</v>
      </c>
      <c r="F15" s="18">
        <f t="shared" ref="F15:F19" si="2">E15+(E15*$C$6)</f>
        <v>4992440</v>
      </c>
      <c r="H15" s="14"/>
    </row>
    <row r="16" spans="2:8" x14ac:dyDescent="0.25">
      <c r="B16" s="11" t="s">
        <v>11</v>
      </c>
      <c r="C16" s="50" t="s">
        <v>36</v>
      </c>
      <c r="D16" s="31">
        <v>0.01</v>
      </c>
      <c r="E16" s="15">
        <f t="shared" si="0"/>
        <v>1248110</v>
      </c>
      <c r="F16" s="18">
        <f t="shared" si="2"/>
        <v>1248110</v>
      </c>
      <c r="H16" s="14"/>
    </row>
    <row r="17" spans="1:16" x14ac:dyDescent="0.25">
      <c r="B17" s="11" t="s">
        <v>12</v>
      </c>
      <c r="C17" s="50" t="s">
        <v>36</v>
      </c>
      <c r="D17" s="31">
        <v>0.01</v>
      </c>
      <c r="E17" s="15">
        <f t="shared" si="0"/>
        <v>1248110</v>
      </c>
      <c r="F17" s="18">
        <f t="shared" si="2"/>
        <v>1248110</v>
      </c>
      <c r="H17" s="14"/>
    </row>
    <row r="18" spans="1:16" x14ac:dyDescent="0.25">
      <c r="B18" s="11" t="s">
        <v>15</v>
      </c>
      <c r="C18" s="50" t="s">
        <v>36</v>
      </c>
      <c r="D18" s="31">
        <v>0.06</v>
      </c>
      <c r="E18" s="15">
        <f t="shared" si="0"/>
        <v>7488660</v>
      </c>
      <c r="F18" s="18">
        <f t="shared" si="2"/>
        <v>7488660</v>
      </c>
      <c r="H18" s="14"/>
    </row>
    <row r="19" spans="1:16" ht="15.75" thickBot="1" x14ac:dyDescent="0.3">
      <c r="B19" s="11" t="s">
        <v>3</v>
      </c>
      <c r="C19" s="28">
        <v>24</v>
      </c>
      <c r="D19" s="31">
        <v>0.01</v>
      </c>
      <c r="E19" s="15">
        <f t="shared" si="0"/>
        <v>1248110</v>
      </c>
      <c r="F19" s="18">
        <f t="shared" si="2"/>
        <v>1248110</v>
      </c>
      <c r="H19" s="14"/>
    </row>
    <row r="20" spans="1:16" ht="20.25" thickTop="1" thickBot="1" x14ac:dyDescent="0.35">
      <c r="B20" s="25" t="s">
        <v>13</v>
      </c>
      <c r="C20" s="29"/>
      <c r="D20" s="23">
        <v>1</v>
      </c>
      <c r="E20" s="16">
        <v>124811000</v>
      </c>
      <c r="F20" s="49">
        <f>E20+(E20*($C$6/100))</f>
        <v>124811000</v>
      </c>
      <c r="H20" s="14"/>
    </row>
    <row r="21" spans="1:16" x14ac:dyDescent="0.25">
      <c r="E21" s="56"/>
      <c r="H21" s="14"/>
    </row>
    <row r="23" spans="1:16" ht="75" x14ac:dyDescent="0.25">
      <c r="B23" s="39" t="s">
        <v>22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H5nu7hZ6hLalMbOA8mI6O6vj15glN0dsIB/iT+jhDXIyToEqth0KLJQLY6sDc1B5hTbsOVGDFJzR2Nr4RpDdoA==" saltValue="lfW8qGb6UPBirxpelRxBDQ==" spinCount="100000" sheet="1" objects="1" scenarios="1" selectLockedCells="1"/>
  <dataValidations xWindow="718" yWindow="321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C330250F-CECD-436F-8F13-C6834993736F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 xml:space="preserve">název firmy </v>
      </c>
      <c r="D2" s="2"/>
      <c r="E2" s="2"/>
    </row>
    <row r="3" spans="2:6" ht="15.75" x14ac:dyDescent="0.25">
      <c r="B3" s="1" t="s">
        <v>1</v>
      </c>
      <c r="C3" s="1" t="s">
        <v>37</v>
      </c>
      <c r="D3" s="2"/>
      <c r="E3" s="2"/>
    </row>
    <row r="4" spans="2:6" ht="15.75" x14ac:dyDescent="0.25">
      <c r="B4" s="1" t="s">
        <v>5</v>
      </c>
      <c r="C4" s="1" t="s">
        <v>26</v>
      </c>
      <c r="D4" s="2"/>
      <c r="E4" s="2"/>
    </row>
    <row r="5" spans="2:6" ht="16.5" thickBot="1" x14ac:dyDescent="0.3">
      <c r="B5" s="1"/>
      <c r="C5" s="27"/>
      <c r="D5" s="2"/>
      <c r="E5" s="2"/>
    </row>
    <row r="6" spans="2:6" ht="48" thickBot="1" x14ac:dyDescent="0.4">
      <c r="B6" s="63" t="s">
        <v>35</v>
      </c>
      <c r="C6" s="62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6" x14ac:dyDescent="0.25">
      <c r="B9" s="10" t="s">
        <v>8</v>
      </c>
      <c r="C9" s="51" t="s">
        <v>28</v>
      </c>
      <c r="D9" s="35">
        <v>0.48170000000000002</v>
      </c>
      <c r="E9" s="15">
        <f t="shared" ref="E9:E18" si="0">D9*$E$19</f>
        <v>5104574.9000000004</v>
      </c>
      <c r="F9" s="19">
        <f>E9+(E9*$C$6)</f>
        <v>5104574.9000000004</v>
      </c>
    </row>
    <row r="10" spans="2:6" x14ac:dyDescent="0.25">
      <c r="B10" s="11" t="s">
        <v>9</v>
      </c>
      <c r="C10" s="51" t="s">
        <v>28</v>
      </c>
      <c r="D10" s="36">
        <v>7.7600000000000002E-2</v>
      </c>
      <c r="E10" s="15">
        <f t="shared" si="0"/>
        <v>822327.20000000007</v>
      </c>
      <c r="F10" s="18">
        <f t="shared" ref="F10:F14" si="1">E10+(E10*$C$6)</f>
        <v>822327.20000000007</v>
      </c>
    </row>
    <row r="11" spans="2:6" x14ac:dyDescent="0.25">
      <c r="B11" s="11" t="s">
        <v>6</v>
      </c>
      <c r="C11" s="51" t="s">
        <v>28</v>
      </c>
      <c r="D11" s="37">
        <v>0.29380000000000001</v>
      </c>
      <c r="E11" s="15">
        <f t="shared" si="0"/>
        <v>3113398.6</v>
      </c>
      <c r="F11" s="18">
        <f t="shared" si="1"/>
        <v>3113398.6</v>
      </c>
    </row>
    <row r="12" spans="2:6" x14ac:dyDescent="0.25">
      <c r="B12" s="11" t="s">
        <v>14</v>
      </c>
      <c r="C12" s="51" t="s">
        <v>28</v>
      </c>
      <c r="D12" s="36">
        <v>6.6299999999999998E-2</v>
      </c>
      <c r="E12" s="15">
        <f t="shared" si="0"/>
        <v>702581.1</v>
      </c>
      <c r="F12" s="18">
        <f t="shared" si="1"/>
        <v>702581.1</v>
      </c>
    </row>
    <row r="13" spans="2:6" x14ac:dyDescent="0.25">
      <c r="B13" s="11" t="s">
        <v>7</v>
      </c>
      <c r="C13" s="51" t="s">
        <v>28</v>
      </c>
      <c r="D13" s="36">
        <v>1.7500000000000002E-2</v>
      </c>
      <c r="E13" s="15">
        <f t="shared" si="0"/>
        <v>185447.50000000003</v>
      </c>
      <c r="F13" s="18">
        <f t="shared" si="1"/>
        <v>185447.50000000003</v>
      </c>
    </row>
    <row r="14" spans="2:6" x14ac:dyDescent="0.25">
      <c r="B14" s="11" t="s">
        <v>10</v>
      </c>
      <c r="C14" s="51" t="s">
        <v>28</v>
      </c>
      <c r="D14" s="36">
        <v>1.9581747380686215E-2</v>
      </c>
      <c r="E14" s="15">
        <f t="shared" si="0"/>
        <v>207507.77699313182</v>
      </c>
      <c r="F14" s="18">
        <f t="shared" si="1"/>
        <v>207507.77699313182</v>
      </c>
    </row>
    <row r="15" spans="2:6" x14ac:dyDescent="0.25">
      <c r="B15" s="11" t="s">
        <v>2</v>
      </c>
      <c r="C15" s="51" t="s">
        <v>36</v>
      </c>
      <c r="D15" s="36">
        <v>2E-3</v>
      </c>
      <c r="E15" s="15">
        <f t="shared" si="0"/>
        <v>21194</v>
      </c>
      <c r="F15" s="18">
        <f t="shared" ref="F15:F18" si="2">E15+(E15*$C$6)</f>
        <v>21194</v>
      </c>
    </row>
    <row r="16" spans="2:6" x14ac:dyDescent="0.25">
      <c r="B16" s="11" t="s">
        <v>11</v>
      </c>
      <c r="C16" s="51" t="s">
        <v>36</v>
      </c>
      <c r="D16" s="36">
        <v>1.9300000000000001E-2</v>
      </c>
      <c r="E16" s="15">
        <f t="shared" si="0"/>
        <v>204522.1</v>
      </c>
      <c r="F16" s="18">
        <f t="shared" si="2"/>
        <v>204522.1</v>
      </c>
    </row>
    <row r="17" spans="2:6" x14ac:dyDescent="0.25">
      <c r="B17" s="11" t="s">
        <v>15</v>
      </c>
      <c r="C17" s="51" t="s">
        <v>36</v>
      </c>
      <c r="D17" s="36">
        <v>1.9400000000000001E-2</v>
      </c>
      <c r="E17" s="15">
        <f t="shared" si="0"/>
        <v>205581.80000000002</v>
      </c>
      <c r="F17" s="18">
        <f t="shared" si="2"/>
        <v>205581.80000000002</v>
      </c>
    </row>
    <row r="18" spans="2:6" ht="15.75" thickBot="1" x14ac:dyDescent="0.3">
      <c r="B18" s="11" t="s">
        <v>3</v>
      </c>
      <c r="C18" s="28">
        <v>24</v>
      </c>
      <c r="D18" s="38">
        <v>2.8E-3</v>
      </c>
      <c r="E18" s="15">
        <f t="shared" si="0"/>
        <v>29671.599999999999</v>
      </c>
      <c r="F18" s="18">
        <f t="shared" si="2"/>
        <v>29671.599999999999</v>
      </c>
    </row>
    <row r="19" spans="2:6" ht="20.25" thickTop="1" thickBot="1" x14ac:dyDescent="0.35">
      <c r="B19" s="25" t="s">
        <v>13</v>
      </c>
      <c r="C19" s="29"/>
      <c r="D19" s="23">
        <f>SUM(D9:D18)</f>
        <v>0.99998174738068613</v>
      </c>
      <c r="E19" s="16">
        <v>10597000</v>
      </c>
      <c r="F19" s="49">
        <f>E19+(E19*($C$6/100))</f>
        <v>10597000</v>
      </c>
    </row>
    <row r="20" spans="2:6" x14ac:dyDescent="0.25">
      <c r="E20" s="56"/>
    </row>
    <row r="22" spans="2:6" ht="75" x14ac:dyDescent="0.25">
      <c r="B22" s="39" t="s">
        <v>22</v>
      </c>
      <c r="E22" s="57"/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x3Fz6ISOFsdBQb+HMDSgCFvG1k0+RbkG0ImkSfiiTK/wRxNqEG5/BcjHjnkKTBwQYADXalm8K1UQDjtYGgDheA==" saltValue="7FhJ8vMcVwKCtYsu+WCFfg==" spinCount="100000" sheet="1" objects="1" scenarios="1" selectLockedCells="1"/>
  <dataValidations xWindow="694" yWindow="334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%._x000a_" sqref="C6" xr:uid="{114077E9-BB73-4EF5-BE99-60D4AF9591A2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2" customWidth="1"/>
    <col min="2" max="2" width="97.140625" style="32" customWidth="1"/>
    <col min="3" max="3" width="18.140625" style="32" customWidth="1"/>
    <col min="4" max="4" width="23.42578125" style="32" customWidth="1"/>
    <col min="5" max="5" width="31.140625" style="32" bestFit="1" customWidth="1"/>
    <col min="6" max="6" width="25.85546875" style="32" bestFit="1" customWidth="1"/>
    <col min="7" max="16384" width="9.140625" style="32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 xml:space="preserve">název firmy </v>
      </c>
      <c r="D2" s="2"/>
      <c r="E2" s="2"/>
      <c r="F2"/>
    </row>
    <row r="3" spans="2:6" ht="15" customHeight="1" x14ac:dyDescent="0.25">
      <c r="B3" s="1" t="s">
        <v>1</v>
      </c>
      <c r="C3" s="1" t="s">
        <v>37</v>
      </c>
      <c r="D3" s="2"/>
      <c r="E3" s="2"/>
      <c r="F3"/>
    </row>
    <row r="4" spans="2:6" ht="15" customHeight="1" x14ac:dyDescent="0.25">
      <c r="B4" s="1" t="s">
        <v>5</v>
      </c>
      <c r="C4" s="1" t="s">
        <v>30</v>
      </c>
      <c r="D4" s="2"/>
      <c r="E4" s="2"/>
      <c r="F4"/>
    </row>
    <row r="5" spans="2:6" ht="15" customHeight="1" thickBot="1" x14ac:dyDescent="0.3">
      <c r="B5" s="1"/>
      <c r="C5" s="27"/>
      <c r="D5" s="2"/>
      <c r="E5" s="2"/>
      <c r="F5"/>
    </row>
    <row r="6" spans="2:6" ht="48" thickBot="1" x14ac:dyDescent="0.4">
      <c r="B6" s="63" t="s">
        <v>35</v>
      </c>
      <c r="C6" s="62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6" ht="15" customHeight="1" x14ac:dyDescent="0.25">
      <c r="B9" s="10" t="s">
        <v>8</v>
      </c>
      <c r="C9" s="51" t="s">
        <v>28</v>
      </c>
      <c r="D9" s="30">
        <v>0.13</v>
      </c>
      <c r="E9" s="15">
        <f t="shared" ref="E9:E21" si="0">D9*$E$22</f>
        <v>14134770</v>
      </c>
      <c r="F9" s="19">
        <f>E9+(E9*$C$6)</f>
        <v>14134770</v>
      </c>
    </row>
    <row r="10" spans="2:6" ht="15" customHeight="1" x14ac:dyDescent="0.25">
      <c r="B10" s="11" t="s">
        <v>9</v>
      </c>
      <c r="C10" s="51" t="s">
        <v>28</v>
      </c>
      <c r="D10" s="31">
        <v>0.17</v>
      </c>
      <c r="E10" s="15">
        <f t="shared" si="0"/>
        <v>18483930</v>
      </c>
      <c r="F10" s="18">
        <f t="shared" ref="F10:F21" si="1">E10+(E10*$C$6)</f>
        <v>18483930</v>
      </c>
    </row>
    <row r="11" spans="2:6" ht="15" customHeight="1" x14ac:dyDescent="0.25">
      <c r="B11" s="11" t="s">
        <v>6</v>
      </c>
      <c r="C11" s="51" t="s">
        <v>28</v>
      </c>
      <c r="D11" s="31">
        <v>0.05</v>
      </c>
      <c r="E11" s="15">
        <f t="shared" si="0"/>
        <v>5436450</v>
      </c>
      <c r="F11" s="18">
        <f t="shared" si="1"/>
        <v>5436450</v>
      </c>
    </row>
    <row r="12" spans="2:6" ht="15" customHeight="1" x14ac:dyDescent="0.25">
      <c r="B12" s="11" t="s">
        <v>14</v>
      </c>
      <c r="C12" s="51" t="s">
        <v>28</v>
      </c>
      <c r="D12" s="31">
        <v>0.01</v>
      </c>
      <c r="E12" s="15">
        <f t="shared" si="0"/>
        <v>1087290</v>
      </c>
      <c r="F12" s="18">
        <f t="shared" si="1"/>
        <v>1087290</v>
      </c>
    </row>
    <row r="13" spans="2:6" ht="15" customHeight="1" x14ac:dyDescent="0.25">
      <c r="B13" s="11" t="s">
        <v>23</v>
      </c>
      <c r="C13" s="51" t="s">
        <v>28</v>
      </c>
      <c r="D13" s="31">
        <v>0.02</v>
      </c>
      <c r="E13" s="15">
        <f t="shared" si="0"/>
        <v>2174580</v>
      </c>
      <c r="F13" s="18">
        <f t="shared" si="1"/>
        <v>2174580</v>
      </c>
    </row>
    <row r="14" spans="2:6" ht="15" customHeight="1" x14ac:dyDescent="0.25">
      <c r="B14" s="11" t="s">
        <v>7</v>
      </c>
      <c r="C14" s="51" t="s">
        <v>28</v>
      </c>
      <c r="D14" s="31">
        <v>0.05</v>
      </c>
      <c r="E14" s="15">
        <f t="shared" si="0"/>
        <v>5436450</v>
      </c>
      <c r="F14" s="18">
        <f t="shared" si="1"/>
        <v>5436450</v>
      </c>
    </row>
    <row r="15" spans="2:6" ht="15" customHeight="1" x14ac:dyDescent="0.25">
      <c r="B15" s="11" t="s">
        <v>10</v>
      </c>
      <c r="C15" s="51" t="s">
        <v>28</v>
      </c>
      <c r="D15" s="31">
        <v>0.05</v>
      </c>
      <c r="E15" s="15">
        <f t="shared" si="0"/>
        <v>5436450</v>
      </c>
      <c r="F15" s="18">
        <f t="shared" si="1"/>
        <v>5436450</v>
      </c>
    </row>
    <row r="16" spans="2:6" x14ac:dyDescent="0.25">
      <c r="B16" s="11" t="s">
        <v>24</v>
      </c>
      <c r="C16" s="51" t="s">
        <v>28</v>
      </c>
      <c r="D16" s="31">
        <v>0.3</v>
      </c>
      <c r="E16" s="15">
        <f t="shared" si="0"/>
        <v>32618700</v>
      </c>
      <c r="F16" s="18">
        <f t="shared" si="1"/>
        <v>32618700</v>
      </c>
    </row>
    <row r="17" spans="2:6" ht="15" customHeight="1" x14ac:dyDescent="0.25">
      <c r="B17" s="11" t="s">
        <v>2</v>
      </c>
      <c r="C17" s="51" t="s">
        <v>36</v>
      </c>
      <c r="D17" s="31">
        <v>0.15</v>
      </c>
      <c r="E17" s="15">
        <f t="shared" si="0"/>
        <v>16309350</v>
      </c>
      <c r="F17" s="18">
        <f t="shared" si="1"/>
        <v>16309350</v>
      </c>
    </row>
    <row r="18" spans="2:6" ht="15" customHeight="1" x14ac:dyDescent="0.25">
      <c r="B18" s="11" t="s">
        <v>11</v>
      </c>
      <c r="C18" s="51" t="s">
        <v>36</v>
      </c>
      <c r="D18" s="31">
        <v>1.4999999999999999E-2</v>
      </c>
      <c r="E18" s="15">
        <f t="shared" si="0"/>
        <v>1630935</v>
      </c>
      <c r="F18" s="18">
        <f t="shared" si="1"/>
        <v>1630935</v>
      </c>
    </row>
    <row r="19" spans="2:6" ht="15" customHeight="1" x14ac:dyDescent="0.25">
      <c r="B19" s="11" t="s">
        <v>12</v>
      </c>
      <c r="C19" s="51" t="s">
        <v>36</v>
      </c>
      <c r="D19" s="31">
        <v>0.03</v>
      </c>
      <c r="E19" s="15">
        <f t="shared" si="0"/>
        <v>3261870</v>
      </c>
      <c r="F19" s="18">
        <f t="shared" si="1"/>
        <v>3261870</v>
      </c>
    </row>
    <row r="20" spans="2:6" ht="15" customHeight="1" x14ac:dyDescent="0.25">
      <c r="B20" s="11" t="s">
        <v>15</v>
      </c>
      <c r="C20" s="51" t="s">
        <v>36</v>
      </c>
      <c r="D20" s="31">
        <v>0.02</v>
      </c>
      <c r="E20" s="15">
        <f t="shared" si="0"/>
        <v>2174580</v>
      </c>
      <c r="F20" s="18">
        <f t="shared" si="1"/>
        <v>2174580</v>
      </c>
    </row>
    <row r="21" spans="2:6" ht="15" customHeight="1" thickBot="1" x14ac:dyDescent="0.3">
      <c r="B21" s="11" t="s">
        <v>3</v>
      </c>
      <c r="C21" s="28">
        <v>24</v>
      </c>
      <c r="D21" s="31">
        <v>5.0000000000000001E-3</v>
      </c>
      <c r="E21" s="52">
        <f t="shared" si="0"/>
        <v>543645</v>
      </c>
      <c r="F21" s="18">
        <f t="shared" si="1"/>
        <v>543645</v>
      </c>
    </row>
    <row r="22" spans="2:6" ht="20.100000000000001" customHeight="1" thickTop="1" thickBot="1" x14ac:dyDescent="0.35">
      <c r="B22" s="25" t="s">
        <v>13</v>
      </c>
      <c r="C22" s="29"/>
      <c r="D22" s="53">
        <f>SUM(D9:D21)</f>
        <v>1</v>
      </c>
      <c r="E22" s="54">
        <v>108729000</v>
      </c>
      <c r="F22" s="55">
        <f>E22+(E22*($C$6/100))</f>
        <v>108729000</v>
      </c>
    </row>
    <row r="23" spans="2:6" ht="15" customHeight="1" x14ac:dyDescent="0.25"/>
    <row r="24" spans="2:6" ht="45" x14ac:dyDescent="0.25">
      <c r="B24" s="39" t="s">
        <v>22</v>
      </c>
    </row>
    <row r="25" spans="2:6" ht="15" customHeight="1" x14ac:dyDescent="0.25"/>
    <row r="26" spans="2:6" ht="15" customHeight="1" x14ac:dyDescent="0.25"/>
    <row r="27" spans="2:6" ht="15" customHeight="1" x14ac:dyDescent="0.25"/>
    <row r="28" spans="2:6" ht="15" customHeight="1" x14ac:dyDescent="0.25"/>
    <row r="29" spans="2:6" ht="15" customHeight="1" x14ac:dyDescent="0.25"/>
    <row r="30" spans="2:6" ht="15" customHeight="1" x14ac:dyDescent="0.25"/>
    <row r="31" spans="2:6" ht="15" customHeight="1" x14ac:dyDescent="0.25"/>
    <row r="32" spans="2:6" ht="15" customHeight="1" x14ac:dyDescent="0.25"/>
  </sheetData>
  <sheetProtection algorithmName="SHA-512" hashValue="PXK/HSBEc8KKfaFJwI42QSxNzkfsnVCM+poWJb76l28lBX99evvs4EWvz5paMx8M2XrWCuBQztM4P4IsX2mDwQ==" saltValue="ryEb1QezYPOFT+h//oYUNw==" spinCount="100000" sheet="1" objects="1" scenarios="1" selectLockedCells="1"/>
  <dataValidations xWindow="908" yWindow="576" count="2">
    <dataValidation allowBlank="1" showInputMessage="1" showErrorMessage="1" error="Pozor, překročili jste maximální přirážku dle Zadávací dokumentace" prompt="Maximální hodnota přirážky pro stavby na klíč dle zadávací dokumentace je 18,5 %." sqref="C7" xr:uid="{BB76CC60-F04A-4CC8-AF5B-D5A06B52CC5C}"/>
    <dataValidation type="decimal" operator="lessThanOrEqual" allowBlank="1" showInputMessage="1" showErrorMessage="1" error="Pozor, překročili jste maximální přirážku dle Zadávací dokumentace" prompt="Maximální hodnota přirážky pro Stavby na klíč dle zadávací dokumentace je 18,5%." sqref="C6" xr:uid="{9E21A79E-C809-4979-8B78-4E671E42775F}">
      <formula1>18.5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31" customWidth="1"/>
    <col min="7" max="7" width="34.28515625" customWidth="1"/>
  </cols>
  <sheetData>
    <row r="2" spans="2:8" ht="15.75" thickBot="1" x14ac:dyDescent="0.3"/>
    <row r="3" spans="2:8" ht="16.5" thickBot="1" x14ac:dyDescent="0.3">
      <c r="B3" s="1" t="s">
        <v>0</v>
      </c>
      <c r="C3" s="64" t="s">
        <v>27</v>
      </c>
    </row>
    <row r="4" spans="2:8" ht="15.75" x14ac:dyDescent="0.25">
      <c r="B4" s="1" t="s">
        <v>1</v>
      </c>
      <c r="C4" s="1" t="s">
        <v>37</v>
      </c>
    </row>
    <row r="5" spans="2:8" ht="15.75" thickBot="1" x14ac:dyDescent="0.3">
      <c r="B5" s="2"/>
      <c r="C5" s="2"/>
    </row>
    <row r="6" spans="2:8" ht="60" x14ac:dyDescent="0.25">
      <c r="B6" s="40" t="s">
        <v>5</v>
      </c>
      <c r="C6" s="41" t="s">
        <v>32</v>
      </c>
      <c r="D6" s="61" t="s">
        <v>31</v>
      </c>
      <c r="E6" s="42" t="s">
        <v>25</v>
      </c>
      <c r="F6" s="43" t="s">
        <v>38</v>
      </c>
      <c r="G6" s="43" t="s">
        <v>33</v>
      </c>
      <c r="H6" s="34"/>
    </row>
    <row r="7" spans="2:8" ht="37.15" customHeight="1" thickBot="1" x14ac:dyDescent="0.3">
      <c r="B7" s="44" t="s">
        <v>21</v>
      </c>
      <c r="C7" s="59">
        <f>'Plánované stavby'!C6</f>
        <v>0</v>
      </c>
      <c r="D7" s="60">
        <f>'Běžné opravy'!C6</f>
        <v>0</v>
      </c>
      <c r="E7" s="60">
        <f>SNK!C6</f>
        <v>0</v>
      </c>
      <c r="F7" s="45"/>
      <c r="G7" s="46"/>
    </row>
    <row r="8" spans="2:8" ht="21.75" thickBot="1" x14ac:dyDescent="0.3">
      <c r="B8" s="24" t="s">
        <v>20</v>
      </c>
      <c r="C8" s="47">
        <f>'Plánované stavby'!F20</f>
        <v>124811000</v>
      </c>
      <c r="D8" s="48">
        <f>'Běžné opravy'!F19</f>
        <v>10597000</v>
      </c>
      <c r="E8" s="48">
        <f>SNK!F22</f>
        <v>108729000</v>
      </c>
      <c r="F8" s="48">
        <f>SUM(C8:E8)</f>
        <v>244137000</v>
      </c>
      <c r="G8" s="65">
        <f>F8*4</f>
        <v>976548000</v>
      </c>
    </row>
    <row r="13" spans="2:8" x14ac:dyDescent="0.25">
      <c r="B13" s="33"/>
    </row>
  </sheetData>
  <sheetProtection algorithmName="SHA-512" hashValue="dVsKiKBCvQb0pVI52f1e0A8CYyvLZulaVB8LJWpz/a+6ToDvnj/2Ic03DaS3PeEfkK6Ltidl5IGO3MHKppwYPg==" saltValue="Ss62noGb2UH/xApXIGIZWQ==" spinCount="100000" sheet="1" objects="1" scenarios="1" selectLockedCells="1"/>
  <pageMargins left="0.7" right="0.7" top="0.78740157499999996" bottom="0.78740157499999996" header="0.3" footer="0.3"/>
  <pageSetup paperSize="9" scale="72" orientation="landscape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SNK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2025-06-03T11:48:44Z</dcterms:modified>
</cp:coreProperties>
</file>