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7909B62E-F27C-40DF-B065-E012B030A365}" xr6:coauthVersionLast="47" xr6:coauthVersionMax="47" xr10:uidLastSave="{00000000-0000-0000-0000-000000000000}"/>
  <bookViews>
    <workbookView xWindow="-108" yWindow="-108" windowWidth="23256" windowHeight="1389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<sst xmlns="http://schemas.openxmlformats.org/spreadsheetml/2006/main" count="115" uniqueCount="38">
  <si>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</si>
  <si>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</si>
  <si>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</si>
  <si>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</si>
  <si>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</si>
  <si>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</si>
  <si>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</si>
  <si>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</si>
  <si>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</si>
  <si>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</si>
  <si>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</si>
  <si>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</si>
  <si>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</si>
  <si>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</si>
  <si>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</si>
  <si>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</si>
  <si>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</si>
  <si>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</si>
  <si>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</si>
  <si>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</si>
  <si>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</si>
  <si>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</si>
  <si>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</si>
  <si>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</si>
  <si>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</si>
  <si>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</si>
  <si>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</si>
  <si>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</si>
  <si>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</si>
  <si>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</si>
  <si>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</si>
  <si>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</si>
  <si>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</si>
  <si>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</si>
  <si>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</si>
  <si>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</si>
  <si>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03, REGION 2 – ČESKÉ BUDĚJOVICE,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</si>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</sst>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8" ht="15.6" x14ac:dyDescent="0.3">
      <c r="B2" s="1" t="s">
        <v>0</v>
      </c>
      <c r="C2" s="1">
        <f>'Cena celkem'!C3</f>
        <v>0</v>
      </c>
      <c r="D2" s="2"/>
      <c r="E2" s="2"/>
    </row>
    <row r="3" spans="2:8" ht="15.6" x14ac:dyDescent="0.3">
      <c r="B3" s="1" t="s">
        <v>1</v>
      </c>
      <c r="C3" s="1" t="s">
        <v>36</v>
      </c>
      <c r="D3" s="2"/>
      <c r="E3" s="2"/>
    </row>
    <row r="4" spans="2:8" ht="15.6" x14ac:dyDescent="0.3">
      <c r="B4" s="1" t="s">
        <v>5</v>
      </c>
      <c r="C4" s="1" t="s">
        <v>28</v>
      </c>
      <c r="D4" s="2"/>
      <c r="E4" s="2"/>
    </row>
    <row r="5" spans="2:8" ht="16.2" thickBot="1" x14ac:dyDescent="0.35">
      <c r="B5" s="1"/>
      <c r="C5" s="58"/>
      <c r="D5" s="2"/>
      <c r="E5" s="2"/>
    </row>
    <row r="6" spans="2:8" ht="47.4" thickBot="1" x14ac:dyDescent="0.45">
      <c r="B6" s="63" t="s">
        <v>33</v>
      </c>
      <c r="C6" s="62">
        <v>0</v>
      </c>
      <c r="D6" s="2"/>
      <c r="E6" s="17"/>
    </row>
    <row r="7" spans="2:8" ht="15" thickBot="1" x14ac:dyDescent="0.35">
      <c r="B7" s="2"/>
      <c r="C7" s="2"/>
      <c r="D7" s="2"/>
      <c r="E7" s="2"/>
    </row>
    <row r="8" spans="2:8" ht="16.2" thickBot="1" x14ac:dyDescent="0.35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3">
      <c r="B9" s="10" t="s">
        <v>8</v>
      </c>
      <c r="C9" s="50" t="s">
        <v>27</v>
      </c>
      <c r="D9" s="30">
        <v>0.15</v>
      </c>
      <c r="E9" s="15">
        <f t="shared" ref="E9:E19" si="0">D9*$E$20</f>
        <v>25273950</v>
      </c>
      <c r="F9" s="19">
        <f>E9+(E9*$C$6)</f>
        <v>25273950</v>
      </c>
      <c r="H9" s="14"/>
    </row>
    <row r="10" spans="2:8" x14ac:dyDescent="0.3">
      <c r="B10" s="11" t="s">
        <v>9</v>
      </c>
      <c r="C10" s="50" t="s">
        <v>27</v>
      </c>
      <c r="D10" s="31">
        <v>0.24</v>
      </c>
      <c r="E10" s="15">
        <f t="shared" si="0"/>
        <v>40438320</v>
      </c>
      <c r="F10" s="18">
        <f t="shared" ref="F10:F14" si="1">E10+(E10*$C$6)</f>
        <v>40438320</v>
      </c>
      <c r="H10" s="14"/>
    </row>
    <row r="11" spans="2:8" x14ac:dyDescent="0.3">
      <c r="B11" s="11" t="s">
        <v>6</v>
      </c>
      <c r="C11" s="50" t="s">
        <v>27</v>
      </c>
      <c r="D11" s="31">
        <v>0.21</v>
      </c>
      <c r="E11" s="15">
        <f t="shared" si="0"/>
        <v>35383530</v>
      </c>
      <c r="F11" s="18">
        <f t="shared" si="1"/>
        <v>35383530</v>
      </c>
      <c r="H11" s="14"/>
    </row>
    <row r="12" spans="2:8" x14ac:dyDescent="0.3">
      <c r="B12" s="11" t="s">
        <v>14</v>
      </c>
      <c r="C12" s="50" t="s">
        <v>27</v>
      </c>
      <c r="D12" s="31">
        <v>7.0000000000000007E-2</v>
      </c>
      <c r="E12" s="15">
        <f t="shared" si="0"/>
        <v>11794510.000000002</v>
      </c>
      <c r="F12" s="18">
        <f t="shared" si="1"/>
        <v>11794510.000000002</v>
      </c>
      <c r="H12" s="14"/>
    </row>
    <row r="13" spans="2:8" x14ac:dyDescent="0.3">
      <c r="B13" s="11" t="s">
        <v>7</v>
      </c>
      <c r="C13" s="50" t="s">
        <v>27</v>
      </c>
      <c r="D13" s="31">
        <v>0.19</v>
      </c>
      <c r="E13" s="15">
        <f t="shared" si="0"/>
        <v>32013670</v>
      </c>
      <c r="F13" s="18">
        <f t="shared" si="1"/>
        <v>32013670</v>
      </c>
      <c r="H13" s="14"/>
    </row>
    <row r="14" spans="2:8" x14ac:dyDescent="0.3">
      <c r="B14" s="11" t="s">
        <v>10</v>
      </c>
      <c r="C14" s="50" t="s">
        <v>27</v>
      </c>
      <c r="D14" s="31">
        <v>0.01</v>
      </c>
      <c r="E14" s="15">
        <f t="shared" si="0"/>
        <v>1684930</v>
      </c>
      <c r="F14" s="18">
        <f t="shared" si="1"/>
        <v>1684930</v>
      </c>
      <c r="H14" s="14"/>
    </row>
    <row r="15" spans="2:8" x14ac:dyDescent="0.3">
      <c r="B15" s="11" t="s">
        <v>2</v>
      </c>
      <c r="C15" s="50" t="s">
        <v>35</v>
      </c>
      <c r="D15" s="31">
        <v>0.04</v>
      </c>
      <c r="E15" s="15">
        <f t="shared" si="0"/>
        <v>6739720</v>
      </c>
      <c r="F15" s="18">
        <f t="shared" ref="F15:F19" si="2">E15+(E15*$C$6)</f>
        <v>6739720</v>
      </c>
      <c r="H15" s="14"/>
    </row>
    <row r="16" spans="2:8" x14ac:dyDescent="0.3">
      <c r="B16" s="11" t="s">
        <v>11</v>
      </c>
      <c r="C16" s="50" t="s">
        <v>35</v>
      </c>
      <c r="D16" s="31">
        <v>0.01</v>
      </c>
      <c r="E16" s="15">
        <f t="shared" si="0"/>
        <v>1684930</v>
      </c>
      <c r="F16" s="18">
        <f t="shared" si="2"/>
        <v>1684930</v>
      </c>
      <c r="H16" s="14"/>
    </row>
    <row r="17" spans="1:16" x14ac:dyDescent="0.3">
      <c r="B17" s="11" t="s">
        <v>12</v>
      </c>
      <c r="C17" s="50" t="s">
        <v>35</v>
      </c>
      <c r="D17" s="31">
        <v>0.01</v>
      </c>
      <c r="E17" s="15">
        <f t="shared" si="0"/>
        <v>1684930</v>
      </c>
      <c r="F17" s="18">
        <f t="shared" si="2"/>
        <v>1684930</v>
      </c>
      <c r="H17" s="14"/>
    </row>
    <row r="18" spans="1:16" x14ac:dyDescent="0.3">
      <c r="B18" s="11" t="s">
        <v>15</v>
      </c>
      <c r="C18" s="50" t="s">
        <v>35</v>
      </c>
      <c r="D18" s="31">
        <v>0.06</v>
      </c>
      <c r="E18" s="15">
        <f t="shared" si="0"/>
        <v>10109580</v>
      </c>
      <c r="F18" s="18">
        <f t="shared" si="2"/>
        <v>10109580</v>
      </c>
      <c r="H18" s="14"/>
    </row>
    <row r="19" spans="1:16" ht="15" thickBot="1" x14ac:dyDescent="0.35">
      <c r="B19" s="11" t="s">
        <v>3</v>
      </c>
      <c r="C19" s="28">
        <v>24</v>
      </c>
      <c r="D19" s="31">
        <v>0.01</v>
      </c>
      <c r="E19" s="15">
        <f t="shared" si="0"/>
        <v>1684930</v>
      </c>
      <c r="F19" s="18">
        <f t="shared" si="2"/>
        <v>1684930</v>
      </c>
      <c r="H19" s="14"/>
    </row>
    <row r="20" spans="1:16" ht="19.2" thickTop="1" thickBot="1" x14ac:dyDescent="0.4">
      <c r="B20" s="25" t="s">
        <v>13</v>
      </c>
      <c r="C20" s="29"/>
      <c r="D20" s="23">
        <v>1</v>
      </c>
      <c r="E20" s="16">
        <v>168493000</v>
      </c>
      <c r="F20" s="49">
        <f>E20+(E20*($C$6/100))</f>
        <v>168493000</v>
      </c>
      <c r="H20" s="14"/>
    </row>
    <row r="21" spans="1:16" x14ac:dyDescent="0.3">
      <c r="E21" s="56"/>
      <c r="H21" s="14"/>
    </row>
    <row r="23" spans="1:16" ht="57.6" x14ac:dyDescent="0.3">
      <c r="B23" s="39" t="s">
        <v>22</v>
      </c>
    </row>
    <row r="24" spans="1:16" x14ac:dyDescent="0.3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3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3">
      <c r="A26" s="3"/>
      <c r="B26" s="5"/>
      <c r="C26" s="6"/>
      <c r="D26" s="7"/>
      <c r="I26" s="2"/>
    </row>
    <row r="27" spans="1:16" x14ac:dyDescent="0.3">
      <c r="A27" s="3"/>
      <c r="B27" s="5"/>
      <c r="C27" s="6"/>
      <c r="D27" s="7"/>
      <c r="I27" s="2"/>
    </row>
    <row r="28" spans="1:16" x14ac:dyDescent="0.3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3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3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3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3">
      <c r="L32" s="8"/>
      <c r="M32" s="8"/>
      <c r="N32" s="8"/>
      <c r="O32" s="8"/>
      <c r="P32" s="8"/>
    </row>
  </sheetData>
  <sheetProtection algorithmName="SHA-512" hashValue="mnPMxlPDFI6HK7BNrmMSFhLCAxzQxOSxYGQKDCo27ktMDU6DpQnoGY6EQFXD1NlG/JDWfOl9/iqPchCSc1bkMg==" saltValue="OOPuySiZJZQomeSLE92HbA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6" ht="15.6" x14ac:dyDescent="0.3">
      <c r="B2" s="1" t="s">
        <v>0</v>
      </c>
      <c r="C2" s="1">
        <f>'Cena celkem'!C3</f>
        <v>0</v>
      </c>
      <c r="D2" s="2"/>
      <c r="E2" s="2"/>
    </row>
    <row r="3" spans="2:6" ht="15.6" x14ac:dyDescent="0.3">
      <c r="B3" s="1" t="s">
        <v>1</v>
      </c>
      <c r="C3" s="1" t="s">
        <v>36</v>
      </c>
      <c r="D3" s="2"/>
      <c r="E3" s="2"/>
    </row>
    <row r="4" spans="2:6" ht="15.6" x14ac:dyDescent="0.3">
      <c r="B4" s="1" t="s">
        <v>5</v>
      </c>
      <c r="C4" s="1" t="s">
        <v>26</v>
      </c>
      <c r="D4" s="2"/>
      <c r="E4" s="2"/>
    </row>
    <row r="5" spans="2:6" ht="16.2" thickBot="1" x14ac:dyDescent="0.35">
      <c r="B5" s="1"/>
      <c r="C5" s="27"/>
      <c r="D5" s="2"/>
      <c r="E5" s="2"/>
    </row>
    <row r="6" spans="2:6" ht="47.4" thickBot="1" x14ac:dyDescent="0.45">
      <c r="B6" s="63" t="s">
        <v>34</v>
      </c>
      <c r="C6" s="62">
        <v>0</v>
      </c>
      <c r="D6" s="2"/>
      <c r="E6" s="17"/>
    </row>
    <row r="7" spans="2:6" ht="15" thickBot="1" x14ac:dyDescent="0.35">
      <c r="B7" s="2"/>
      <c r="C7" s="2"/>
      <c r="D7" s="2"/>
      <c r="E7" s="2"/>
    </row>
    <row r="8" spans="2:6" ht="16.2" thickBot="1" x14ac:dyDescent="0.35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3">
      <c r="B9" s="10" t="s">
        <v>8</v>
      </c>
      <c r="C9" s="51" t="s">
        <v>27</v>
      </c>
      <c r="D9" s="35">
        <v>0.48170000000000002</v>
      </c>
      <c r="E9" s="15">
        <f t="shared" ref="E9:E18" si="0">D9*$E$19</f>
        <v>3507257.7</v>
      </c>
      <c r="F9" s="19">
        <f>E9+(E9*$C$6)</f>
        <v>3507257.7</v>
      </c>
    </row>
    <row r="10" spans="2:6" x14ac:dyDescent="0.3">
      <c r="B10" s="11" t="s">
        <v>9</v>
      </c>
      <c r="C10" s="51" t="s">
        <v>27</v>
      </c>
      <c r="D10" s="36">
        <v>7.7600000000000002E-2</v>
      </c>
      <c r="E10" s="15">
        <f t="shared" si="0"/>
        <v>565005.6</v>
      </c>
      <c r="F10" s="18">
        <f t="shared" ref="F10:F14" si="1">E10+(E10*$C$6)</f>
        <v>565005.6</v>
      </c>
    </row>
    <row r="11" spans="2:6" x14ac:dyDescent="0.3">
      <c r="B11" s="11" t="s">
        <v>6</v>
      </c>
      <c r="C11" s="51" t="s">
        <v>27</v>
      </c>
      <c r="D11" s="37">
        <v>0.29380000000000001</v>
      </c>
      <c r="E11" s="15">
        <f t="shared" si="0"/>
        <v>2139157.7999999998</v>
      </c>
      <c r="F11" s="18">
        <f t="shared" si="1"/>
        <v>2139157.7999999998</v>
      </c>
    </row>
    <row r="12" spans="2:6" x14ac:dyDescent="0.3">
      <c r="B12" s="11" t="s">
        <v>14</v>
      </c>
      <c r="C12" s="51" t="s">
        <v>27</v>
      </c>
      <c r="D12" s="36">
        <v>6.6299999999999998E-2</v>
      </c>
      <c r="E12" s="15">
        <f t="shared" si="0"/>
        <v>482730.3</v>
      </c>
      <c r="F12" s="18">
        <f t="shared" si="1"/>
        <v>482730.3</v>
      </c>
    </row>
    <row r="13" spans="2:6" x14ac:dyDescent="0.3">
      <c r="B13" s="11" t="s">
        <v>7</v>
      </c>
      <c r="C13" s="51" t="s">
        <v>27</v>
      </c>
      <c r="D13" s="36">
        <v>1.7500000000000002E-2</v>
      </c>
      <c r="E13" s="15">
        <f t="shared" si="0"/>
        <v>127417.50000000001</v>
      </c>
      <c r="F13" s="18">
        <f t="shared" si="1"/>
        <v>127417.50000000001</v>
      </c>
    </row>
    <row r="14" spans="2:6" x14ac:dyDescent="0.3">
      <c r="B14" s="11" t="s">
        <v>10</v>
      </c>
      <c r="C14" s="51" t="s">
        <v>27</v>
      </c>
      <c r="D14" s="36">
        <v>1.9581747380686215E-2</v>
      </c>
      <c r="E14" s="15">
        <f t="shared" si="0"/>
        <v>142574.70267877635</v>
      </c>
      <c r="F14" s="18">
        <f t="shared" si="1"/>
        <v>142574.70267877635</v>
      </c>
    </row>
    <row r="15" spans="2:6" x14ac:dyDescent="0.3">
      <c r="B15" s="11" t="s">
        <v>2</v>
      </c>
      <c r="C15" s="51" t="s">
        <v>35</v>
      </c>
      <c r="D15" s="36">
        <v>2E-3</v>
      </c>
      <c r="E15" s="15">
        <f t="shared" si="0"/>
        <v>14562</v>
      </c>
      <c r="F15" s="18">
        <f t="shared" ref="F15:F18" si="2">E15+(E15*$C$6)</f>
        <v>14562</v>
      </c>
    </row>
    <row r="16" spans="2:6" x14ac:dyDescent="0.3">
      <c r="B16" s="11" t="s">
        <v>11</v>
      </c>
      <c r="C16" s="51" t="s">
        <v>35</v>
      </c>
      <c r="D16" s="36">
        <v>1.9300000000000001E-2</v>
      </c>
      <c r="E16" s="15">
        <f t="shared" si="0"/>
        <v>140523.30000000002</v>
      </c>
      <c r="F16" s="18">
        <f t="shared" si="2"/>
        <v>140523.30000000002</v>
      </c>
    </row>
    <row r="17" spans="2:6" x14ac:dyDescent="0.3">
      <c r="B17" s="11" t="s">
        <v>15</v>
      </c>
      <c r="C17" s="51" t="s">
        <v>35</v>
      </c>
      <c r="D17" s="36">
        <v>1.9400000000000001E-2</v>
      </c>
      <c r="E17" s="15">
        <f t="shared" si="0"/>
        <v>141251.4</v>
      </c>
      <c r="F17" s="18">
        <f t="shared" si="2"/>
        <v>141251.4</v>
      </c>
    </row>
    <row r="18" spans="2:6" ht="15" thickBot="1" x14ac:dyDescent="0.35">
      <c r="B18" s="11" t="s">
        <v>3</v>
      </c>
      <c r="C18" s="28">
        <v>24</v>
      </c>
      <c r="D18" s="38">
        <v>2.8E-3</v>
      </c>
      <c r="E18" s="15">
        <f t="shared" si="0"/>
        <v>20386.8</v>
      </c>
      <c r="F18" s="18">
        <f t="shared" si="2"/>
        <v>20386.8</v>
      </c>
    </row>
    <row r="19" spans="2:6" ht="19.2" thickTop="1" thickBot="1" x14ac:dyDescent="0.4">
      <c r="B19" s="25" t="s">
        <v>13</v>
      </c>
      <c r="C19" s="29"/>
      <c r="D19" s="23">
        <f>SUM(D9:D18)</f>
        <v>0.99998174738068613</v>
      </c>
      <c r="E19" s="16">
        <v>7281000</v>
      </c>
      <c r="F19" s="49">
        <f>E19+(E19*($C$6/100))</f>
        <v>7281000</v>
      </c>
    </row>
    <row r="20" spans="2:6" x14ac:dyDescent="0.3">
      <c r="E20" s="56"/>
    </row>
    <row r="22" spans="2:6" ht="57.6" x14ac:dyDescent="0.3">
      <c r="B22" s="39" t="s">
        <v>22</v>
      </c>
      <c r="E22" s="57"/>
    </row>
    <row r="25" spans="2:6" x14ac:dyDescent="0.3">
      <c r="B25" s="4"/>
      <c r="C25" s="5"/>
      <c r="D25" s="6"/>
    </row>
    <row r="33" spans="4:4" x14ac:dyDescent="0.3">
      <c r="D33" s="7"/>
    </row>
    <row r="34" spans="4:4" x14ac:dyDescent="0.3">
      <c r="D34" s="7"/>
    </row>
    <row r="35" spans="4:4" x14ac:dyDescent="0.3">
      <c r="D35" s="7"/>
    </row>
    <row r="36" spans="4:4" x14ac:dyDescent="0.3">
      <c r="D36" s="7"/>
    </row>
    <row r="37" spans="4:4" x14ac:dyDescent="0.3">
      <c r="D37" s="7"/>
    </row>
    <row r="38" spans="4:4" x14ac:dyDescent="0.3">
      <c r="D38" s="7"/>
    </row>
    <row r="39" spans="4:4" x14ac:dyDescent="0.3">
      <c r="D39" s="7"/>
    </row>
    <row r="40" spans="4:4" x14ac:dyDescent="0.3">
      <c r="D40" s="7"/>
    </row>
    <row r="41" spans="4:4" x14ac:dyDescent="0.3">
      <c r="D41" s="7"/>
    </row>
    <row r="42" spans="4:4" x14ac:dyDescent="0.3">
      <c r="D42" s="7"/>
    </row>
    <row r="43" spans="4:4" x14ac:dyDescent="0.3">
      <c r="D43" s="7"/>
    </row>
    <row r="44" spans="4:4" x14ac:dyDescent="0.3">
      <c r="D44" s="7"/>
    </row>
  </sheetData>
  <sheetProtection algorithmName="SHA-512" hashValue="oLNVqkloQdoNpekLlOsN4vCexiMFT0f97bBtX/JP5iTHAutaToUA75SjEfDqeonx58qvfrkihoVCZPsfBLXGOQ==" saltValue="kn/9UModpFLgEyLIci9y/A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09375" defaultRowHeight="15.6" x14ac:dyDescent="0.3"/>
  <cols>
    <col min="1" max="1" width="5.44140625" style="32" customWidth="1"/>
    <col min="2" max="2" width="97.109375" style="32" customWidth="1"/>
    <col min="3" max="3" width="18.109375" style="32" customWidth="1"/>
    <col min="4" max="4" width="23.44140625" style="32" customWidth="1"/>
    <col min="5" max="5" width="31.109375" style="32" bestFit="1" customWidth="1"/>
    <col min="6" max="6" width="25.88671875" style="32" bestFit="1" customWidth="1"/>
    <col min="7" max="16384" width="9.109375" style="32"/>
  </cols>
  <sheetData>
    <row r="1" spans="2:6" ht="15" customHeight="1" x14ac:dyDescent="0.3"/>
    <row r="2" spans="2:6" ht="15" customHeight="1" x14ac:dyDescent="0.3">
      <c r="B2" s="1" t="s">
        <v>0</v>
      </c>
      <c r="C2" s="1">
        <f>'Cena celkem'!C3</f>
        <v>0</v>
      </c>
      <c r="D2" s="2"/>
      <c r="E2" s="2"/>
      <c r="F2"/>
    </row>
    <row r="3" spans="2:6" ht="15" customHeight="1" x14ac:dyDescent="0.3">
      <c r="B3" s="1" t="s">
        <v>1</v>
      </c>
      <c r="C3" s="1" t="s">
        <v>36</v>
      </c>
      <c r="D3" s="2"/>
      <c r="E3" s="2"/>
      <c r="F3"/>
    </row>
    <row r="4" spans="2:6" ht="15" customHeight="1" x14ac:dyDescent="0.3">
      <c r="B4" s="1" t="s">
        <v>5</v>
      </c>
      <c r="C4" s="1" t="s">
        <v>29</v>
      </c>
      <c r="D4" s="2"/>
      <c r="E4" s="2"/>
      <c r="F4"/>
    </row>
    <row r="5" spans="2:6" ht="15" customHeight="1" thickBot="1" x14ac:dyDescent="0.35">
      <c r="B5" s="1"/>
      <c r="C5" s="27"/>
      <c r="D5" s="2"/>
      <c r="E5" s="2"/>
      <c r="F5"/>
    </row>
    <row r="6" spans="2:6" ht="47.4" thickBot="1" x14ac:dyDescent="0.45">
      <c r="B6" s="63" t="s">
        <v>34</v>
      </c>
      <c r="C6" s="62">
        <v>0</v>
      </c>
      <c r="D6" s="2"/>
      <c r="E6" s="17"/>
      <c r="F6"/>
    </row>
    <row r="7" spans="2:6" ht="15" customHeight="1" thickBot="1" x14ac:dyDescent="0.35">
      <c r="B7" s="2"/>
      <c r="C7" s="2"/>
      <c r="D7" s="2"/>
      <c r="E7" s="2"/>
      <c r="F7"/>
    </row>
    <row r="8" spans="2:6" ht="15" customHeight="1" thickBot="1" x14ac:dyDescent="0.35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3">
      <c r="B9" s="10" t="s">
        <v>8</v>
      </c>
      <c r="C9" s="51" t="s">
        <v>27</v>
      </c>
      <c r="D9" s="30">
        <v>0.13</v>
      </c>
      <c r="E9" s="15">
        <f t="shared" ref="E9:E21" si="0">D9*$E$22</f>
        <v>19081920</v>
      </c>
      <c r="F9" s="19">
        <f>E9+(E9*$C$6)</f>
        <v>19081920</v>
      </c>
    </row>
    <row r="10" spans="2:6" ht="15" customHeight="1" x14ac:dyDescent="0.3">
      <c r="B10" s="11" t="s">
        <v>9</v>
      </c>
      <c r="C10" s="51" t="s">
        <v>27</v>
      </c>
      <c r="D10" s="31">
        <v>0.17</v>
      </c>
      <c r="E10" s="15">
        <f t="shared" si="0"/>
        <v>24953280</v>
      </c>
      <c r="F10" s="18">
        <f t="shared" ref="F10:F21" si="1">E10+(E10*$C$6)</f>
        <v>24953280</v>
      </c>
    </row>
    <row r="11" spans="2:6" ht="15" customHeight="1" x14ac:dyDescent="0.3">
      <c r="B11" s="11" t="s">
        <v>6</v>
      </c>
      <c r="C11" s="51" t="s">
        <v>27</v>
      </c>
      <c r="D11" s="31">
        <v>0.05</v>
      </c>
      <c r="E11" s="15">
        <f t="shared" si="0"/>
        <v>7339200</v>
      </c>
      <c r="F11" s="18">
        <f t="shared" si="1"/>
        <v>7339200</v>
      </c>
    </row>
    <row r="12" spans="2:6" ht="15" customHeight="1" x14ac:dyDescent="0.3">
      <c r="B12" s="11" t="s">
        <v>14</v>
      </c>
      <c r="C12" s="51" t="s">
        <v>27</v>
      </c>
      <c r="D12" s="31">
        <v>0.01</v>
      </c>
      <c r="E12" s="15">
        <f t="shared" si="0"/>
        <v>1467840</v>
      </c>
      <c r="F12" s="18">
        <f t="shared" si="1"/>
        <v>1467840</v>
      </c>
    </row>
    <row r="13" spans="2:6" ht="15" customHeight="1" x14ac:dyDescent="0.3">
      <c r="B13" s="11" t="s">
        <v>23</v>
      </c>
      <c r="C13" s="51" t="s">
        <v>27</v>
      </c>
      <c r="D13" s="31">
        <v>0.02</v>
      </c>
      <c r="E13" s="15">
        <f t="shared" si="0"/>
        <v>2935680</v>
      </c>
      <c r="F13" s="18">
        <f t="shared" si="1"/>
        <v>2935680</v>
      </c>
    </row>
    <row r="14" spans="2:6" ht="15" customHeight="1" x14ac:dyDescent="0.3">
      <c r="B14" s="11" t="s">
        <v>7</v>
      </c>
      <c r="C14" s="51" t="s">
        <v>27</v>
      </c>
      <c r="D14" s="31">
        <v>0.05</v>
      </c>
      <c r="E14" s="15">
        <f t="shared" si="0"/>
        <v>7339200</v>
      </c>
      <c r="F14" s="18">
        <f t="shared" si="1"/>
        <v>7339200</v>
      </c>
    </row>
    <row r="15" spans="2:6" ht="15" customHeight="1" x14ac:dyDescent="0.3">
      <c r="B15" s="11" t="s">
        <v>10</v>
      </c>
      <c r="C15" s="51" t="s">
        <v>27</v>
      </c>
      <c r="D15" s="31">
        <v>0.05</v>
      </c>
      <c r="E15" s="15">
        <f t="shared" si="0"/>
        <v>7339200</v>
      </c>
      <c r="F15" s="18">
        <f t="shared" si="1"/>
        <v>7339200</v>
      </c>
    </row>
    <row r="16" spans="2:6" x14ac:dyDescent="0.3">
      <c r="B16" s="11" t="s">
        <v>24</v>
      </c>
      <c r="C16" s="51" t="s">
        <v>27</v>
      </c>
      <c r="D16" s="31">
        <v>0.3</v>
      </c>
      <c r="E16" s="15">
        <f t="shared" si="0"/>
        <v>44035200</v>
      </c>
      <c r="F16" s="18">
        <f t="shared" si="1"/>
        <v>44035200</v>
      </c>
    </row>
    <row r="17" spans="2:6" ht="15" customHeight="1" x14ac:dyDescent="0.3">
      <c r="B17" s="11" t="s">
        <v>2</v>
      </c>
      <c r="C17" s="51" t="s">
        <v>35</v>
      </c>
      <c r="D17" s="31">
        <v>0.15</v>
      </c>
      <c r="E17" s="15">
        <f t="shared" si="0"/>
        <v>22017600</v>
      </c>
      <c r="F17" s="18">
        <f t="shared" si="1"/>
        <v>22017600</v>
      </c>
    </row>
    <row r="18" spans="2:6" ht="15" customHeight="1" x14ac:dyDescent="0.3">
      <c r="B18" s="11" t="s">
        <v>11</v>
      </c>
      <c r="C18" s="51" t="s">
        <v>35</v>
      </c>
      <c r="D18" s="31">
        <v>1.4999999999999999E-2</v>
      </c>
      <c r="E18" s="15">
        <f t="shared" si="0"/>
        <v>2201760</v>
      </c>
      <c r="F18" s="18">
        <f t="shared" si="1"/>
        <v>2201760</v>
      </c>
    </row>
    <row r="19" spans="2:6" ht="15" customHeight="1" x14ac:dyDescent="0.3">
      <c r="B19" s="11" t="s">
        <v>12</v>
      </c>
      <c r="C19" s="51" t="s">
        <v>35</v>
      </c>
      <c r="D19" s="31">
        <v>0.03</v>
      </c>
      <c r="E19" s="15">
        <f t="shared" si="0"/>
        <v>4403520</v>
      </c>
      <c r="F19" s="18">
        <f t="shared" si="1"/>
        <v>4403520</v>
      </c>
    </row>
    <row r="20" spans="2:6" ht="15" customHeight="1" x14ac:dyDescent="0.3">
      <c r="B20" s="11" t="s">
        <v>15</v>
      </c>
      <c r="C20" s="51" t="s">
        <v>35</v>
      </c>
      <c r="D20" s="31">
        <v>0.02</v>
      </c>
      <c r="E20" s="15">
        <f t="shared" si="0"/>
        <v>2935680</v>
      </c>
      <c r="F20" s="18">
        <f t="shared" si="1"/>
        <v>2935680</v>
      </c>
    </row>
    <row r="21" spans="2:6" ht="15" customHeight="1" thickBot="1" x14ac:dyDescent="0.35">
      <c r="B21" s="11" t="s">
        <v>3</v>
      </c>
      <c r="C21" s="28">
        <v>24</v>
      </c>
      <c r="D21" s="31">
        <v>5.0000000000000001E-3</v>
      </c>
      <c r="E21" s="52">
        <f t="shared" si="0"/>
        <v>733920</v>
      </c>
      <c r="F21" s="18">
        <f t="shared" si="1"/>
        <v>733920</v>
      </c>
    </row>
    <row r="22" spans="2:6" ht="20.100000000000001" customHeight="1" thickTop="1" thickBot="1" x14ac:dyDescent="0.4">
      <c r="B22" s="25" t="s">
        <v>13</v>
      </c>
      <c r="C22" s="29"/>
      <c r="D22" s="53">
        <f>SUM(D9:D21)</f>
        <v>1</v>
      </c>
      <c r="E22" s="54">
        <v>146784000</v>
      </c>
      <c r="F22" s="55">
        <f>E22+(E22*($C$6/100))</f>
        <v>146784000</v>
      </c>
    </row>
    <row r="23" spans="2:6" ht="15" customHeight="1" x14ac:dyDescent="0.3"/>
    <row r="24" spans="2:6" ht="43.2" x14ac:dyDescent="0.3">
      <c r="B24" s="39" t="s">
        <v>22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05+oHIQgE3RCWrQ+21fggkxr5jA1d8WRs4LzednCWkRM9D28OqO06GNnauqJd0miVWktWBlXifdIGA5vDz8p2w==" saltValue="VPYNhkRhcoVfjDIVOexUW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31" customWidth="1"/>
    <col min="7" max="7" width="34.33203125" customWidth="1"/>
  </cols>
  <sheetData>
    <row r="2" spans="2:8" ht="15" thickBot="1" x14ac:dyDescent="0.35"/>
    <row r="3" spans="2:8" ht="16.2" thickBot="1" x14ac:dyDescent="0.35">
      <c r="B3" s="1" t="s">
        <v>0</v>
      </c>
      <c r="C3" s="64"/>
    </row>
    <row r="4" spans="2:8" ht="15.6" x14ac:dyDescent="0.3">
      <c r="B4" s="1" t="s">
        <v>1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0" t="s">
        <v>5</v>
      </c>
      <c r="C6" s="41" t="s">
        <v>31</v>
      </c>
      <c r="D6" s="61" t="s">
        <v>30</v>
      </c>
      <c r="E6" s="42" t="s">
        <v>25</v>
      </c>
      <c r="F6" s="43" t="s">
        <v>37</v>
      </c>
      <c r="G6" s="43" t="s">
        <v>32</v>
      </c>
      <c r="H6" s="34"/>
    </row>
    <row r="7" spans="2:8" ht="37.200000000000003" customHeight="1" thickBot="1" x14ac:dyDescent="0.35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6" thickBot="1" x14ac:dyDescent="0.35">
      <c r="B8" s="24" t="s">
        <v>20</v>
      </c>
      <c r="C8" s="47">
        <f>'Plánované stavby'!F20</f>
        <v>168493000</v>
      </c>
      <c r="D8" s="48">
        <f>'Běžné opravy'!F19</f>
        <v>7281000</v>
      </c>
      <c r="E8" s="48">
        <f>SNK!F22</f>
        <v>146784000</v>
      </c>
      <c r="F8" s="48">
        <f>SUM(C8:E8)</f>
        <v>322558000</v>
      </c>
      <c r="G8" s="65">
        <f>F8*4</f>
        <v>1290232000</v>
      </c>
    </row>
    <row r="13" spans="2:8" x14ac:dyDescent="0.3">
      <c r="B13" s="33"/>
    </row>
  </sheetData>
  <sheetProtection algorithmName="SHA-512" hashValue="xLyyFjL607YjC10hVffGktYaBb4zyx1aVLHL2+DSA/Bcf5hQzltoJbtRQ26zCxeYHc6qOmnjHh1z0yv1+igFeg==" saltValue="0s6swgdtHTp2WTNX2saA0w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2025-06-12T12:09:28Z</dcterms:modified>
</cp:coreProperties>
</file>