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77F1BBFB-E5E6-4953-9C2B-6D1B0CF68581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Četnost výkonů " sheetId="19" r:id="rId1"/>
    <sheet name="Nab list část_1" sheetId="14" r:id="rId2"/>
    <sheet name="List1" sheetId="4" state="hidden" r:id="rId3"/>
  </sheets>
  <definedNames>
    <definedName name="_xlnm.Print_Area" localSheetId="0">'Četnost výkonů '!$A$1:$G$22</definedName>
    <definedName name="_xlnm.Print_Area" localSheetId="1">'Nab list část_1'!$A$1:$F$43</definedName>
    <definedName name="Z_E237BFDE_6554_46C9_BA64_A4880D561E0D_.wvu.PrintArea" localSheetId="1" hidden="1">'Nab list část_1'!$A$1:$F$43</definedName>
    <definedName name="Z_EB25F5C1_5E00_469D_83BD_02BEBF6A9C4A_.wvu.PrintArea" localSheetId="1" hidden="1">'Nab list část_1'!$A$1:$F$43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9" l="1"/>
  <c r="G6" i="19" s="1"/>
  <c r="G17" i="19" l="1"/>
  <c r="G13" i="19"/>
  <c r="G9" i="19"/>
  <c r="G5" i="19"/>
  <c r="G3" i="19"/>
  <c r="G16" i="19"/>
  <c r="G12" i="19"/>
  <c r="G8" i="19"/>
  <c r="G4" i="19"/>
  <c r="G2" i="19"/>
  <c r="G19" i="19" s="1"/>
  <c r="G15" i="19"/>
  <c r="G11" i="19"/>
  <c r="G7" i="19"/>
  <c r="G18" i="19"/>
  <c r="G14" i="19"/>
  <c r="G10" i="19"/>
  <c r="E26" i="14" l="1"/>
  <c r="E25" i="14"/>
  <c r="E24" i="14"/>
  <c r="D29" i="14" s="1"/>
  <c r="D31" i="14" s="1"/>
</calcChain>
</file>

<file path=xl/sharedStrings.xml><?xml version="1.0" encoding="utf-8"?>
<sst xmlns="http://schemas.openxmlformats.org/spreadsheetml/2006/main" count="100" uniqueCount="85">
  <si>
    <t>Brno</t>
  </si>
  <si>
    <t>Výkony pro vypracování základního rozsahu PD</t>
  </si>
  <si>
    <t xml:space="preserve">České Budějovice </t>
  </si>
  <si>
    <t>Ostatní výkony pro vypracování  PD ( včetně SBVB )</t>
  </si>
  <si>
    <t xml:space="preserve">Hodonín </t>
  </si>
  <si>
    <t>Výkony geodetických prací pro PD</t>
  </si>
  <si>
    <t xml:space="preserve">Jihlava </t>
  </si>
  <si>
    <t>Správní poplatky - nesoutěžní spektrum</t>
  </si>
  <si>
    <t xml:space="preserve">Jindřichův Hradec </t>
  </si>
  <si>
    <t xml:space="preserve">Nové Město na Moravě  </t>
  </si>
  <si>
    <t xml:space="preserve">Otrokovice </t>
  </si>
  <si>
    <t xml:space="preserve">Písek </t>
  </si>
  <si>
    <t>Prostějov</t>
  </si>
  <si>
    <t>Tábor</t>
  </si>
  <si>
    <t>Znojmo</t>
  </si>
  <si>
    <t xml:space="preserve">Veřejná zakázka: </t>
  </si>
  <si>
    <t>ČÁST VEŘEJNÉ ZAKÁZKY:</t>
  </si>
  <si>
    <t>Region:</t>
  </si>
  <si>
    <t>Spektrum</t>
  </si>
  <si>
    <t>Předpokládané objemy plnění ve spektru v (Kč)</t>
  </si>
  <si>
    <t>nesoutěží se</t>
  </si>
  <si>
    <t xml:space="preserve">Razítko a podpis     
</t>
  </si>
  <si>
    <t>Instrukce k vyplnění :</t>
  </si>
  <si>
    <t>Oprávněné náklady (správní poplatky atd.)</t>
  </si>
  <si>
    <t>Spektrum č.1 výkony příkazníka (V1-V9)</t>
  </si>
  <si>
    <t>Spektrum č.2 geodetické výkony ( V10-V17)</t>
  </si>
  <si>
    <t>Celková nabídková cena za 60 měsíců pro výše uvedený region         (výsledná cena bude doplněna do Krycího listu nabídky ) :</t>
  </si>
  <si>
    <t>České Budějovice</t>
  </si>
  <si>
    <t>NABÍDKOVÝ LIST</t>
  </si>
  <si>
    <t xml:space="preserve">Pro vyloučení pochybností zadavatel upozorňuje účastníky, že pro podání řádné nabídky jsou oprávněni vyplňovat pouze žlutě podbarvená pole, kde nabídnou % přirážku, nebo slevu zaokrouhlenou na celé %. V případě nabídky slevy k danému spektru účastníci uvedou zápornou hodnotu slevy z ceny výkonů v daném spektru  v procentech, v případě přirážky pak kladnou hodnotu přirážky. Další údaje účastníci nemění. Formulářem vypočtená nabídková cena této části veřejné zakázky je stanovena v souladu se ZZVZ pro účely hodnocení nabídek. Skutečný rozsah plnění  u vybraného dodavatele bude určen v souladu s podmínkami zadání této VZ. Zadavatel si v podmínkách zadání vyhradil právo zadávat dílčí plnění postupem dle příkazní smlouvy a rovněž právo předpokládanou hodnotu části veřejné zakázky či kteroukoli její část nevyčerpat, nebo naopak překročit. Veškeré jednotkové bázové ceny výkonů ve spektrech a shodně tak i předpokládané hodnoty v tomto dokumentu, jsou uvedeny v Kč.  </t>
  </si>
  <si>
    <t>Účastník:</t>
  </si>
  <si>
    <t>[bude doplněno účastníkem při podání nabídky]</t>
  </si>
  <si>
    <t>Výkon</t>
  </si>
  <si>
    <t>Název a popis výkonu*</t>
  </si>
  <si>
    <t>MJ</t>
  </si>
  <si>
    <t xml:space="preserve">Cena Bázová v Kč bez DPH             </t>
  </si>
  <si>
    <t>V1</t>
  </si>
  <si>
    <t>ks</t>
  </si>
  <si>
    <t xml:space="preserve">  Spektrum č.1 výkony příkazníka, uzavírání sml. závazků</t>
  </si>
  <si>
    <t>V2</t>
  </si>
  <si>
    <t>V3</t>
  </si>
  <si>
    <t>V4</t>
  </si>
  <si>
    <t xml:space="preserve">Každý další podpis povinného </t>
  </si>
  <si>
    <t>V5</t>
  </si>
  <si>
    <t>Návrh na vklad do katastru nemovitostí</t>
  </si>
  <si>
    <t>V6</t>
  </si>
  <si>
    <t>Neuzavřená smlouva o zřízení věcného břemene, na níž bylo prokazatelně pracováno  - platí i pro smlouvy, které budou předány na žalobu, vyvlastnění</t>
  </si>
  <si>
    <t>V7</t>
  </si>
  <si>
    <t>Návrh na zahájení řízení v případě nezletilých nebo nesvéprávných</t>
  </si>
  <si>
    <t>V8</t>
  </si>
  <si>
    <t>Příprava podkladů pro potřeby vyvlastnění, pro potřeby žaloby</t>
  </si>
  <si>
    <t>V9</t>
  </si>
  <si>
    <t>Speciální činnosti Příkazníka nezahrnuté v stávajících výkonech hrazené hod sazbou</t>
  </si>
  <si>
    <t>hod</t>
  </si>
  <si>
    <t>V10</t>
  </si>
  <si>
    <t>Spektrum č.2 geodetické výkony</t>
  </si>
  <si>
    <t>V11</t>
  </si>
  <si>
    <t>V12</t>
  </si>
  <si>
    <t>V13</t>
  </si>
  <si>
    <t>V14</t>
  </si>
  <si>
    <t>Za každou další kopii geometrického plánu</t>
  </si>
  <si>
    <t>V15</t>
  </si>
  <si>
    <t>Příprava podkladů pro měření v terénu z PD, z KÚ, zpracování mapových podkladů</t>
  </si>
  <si>
    <t>km</t>
  </si>
  <si>
    <t>V16</t>
  </si>
  <si>
    <t>V17</t>
  </si>
  <si>
    <t>Speciální činnosti Geodeta nezahrnuté v stávajících výkonech hrazené hod sazbou</t>
  </si>
  <si>
    <t>Smlouva o zřízení věcného břemene s jedním povinným včetně souvisejících úkonů, v případě, že je uzavřena smlouva o smlouvě budoucí o zřízení věcného břemene</t>
  </si>
  <si>
    <t>Smlouva o zřízení věcného břemene s jedním povinným včetně souvisejících úkonů, v případě, že není uzavřena smlouva o smlouvě budoucí o zřízení věcného břemene (platí i pro odkupy)</t>
  </si>
  <si>
    <t>Smlouva o zřízení věcného břemene včetně souvisejících úkonů, v případě, že smlouvy jsou uzavírány před realizací stavby (bez SBVB)</t>
  </si>
  <si>
    <t>Geometrický plán do 100m v počtu základních  vyhotovení ≤ 7 vč. tabulky ploch a délek</t>
  </si>
  <si>
    <t>Geometrický plán každých dalších 100m v počtu základních  vyhotovení ≤ 7 vč. tabulky ploch a délek</t>
  </si>
  <si>
    <r>
      <t>Geometrický plán na jednotlivé podpěrné body VVN do 1-2 kusů</t>
    </r>
    <r>
      <rPr>
        <sz val="11"/>
        <color rgb="FF000000"/>
        <rFont val="Calibri"/>
        <family val="2"/>
        <charset val="238"/>
      </rPr>
      <t xml:space="preserve"> v počtu základních vyhotoveních ≤ 7 vč. tabulky ploch a délek</t>
    </r>
  </si>
  <si>
    <r>
      <t>Geometrický plán na  jednotlivé podpěrné body VVN nad 2 kusy</t>
    </r>
    <r>
      <rPr>
        <sz val="11"/>
        <color rgb="FF000000"/>
        <rFont val="Calibri"/>
        <family val="2"/>
        <charset val="238"/>
      </rPr>
      <t xml:space="preserve"> v počtu základních vyhotoveních  ≤ 7 vč. tabulky ploch a délek</t>
    </r>
  </si>
  <si>
    <t>Geodetické zaměření stavby před realizací stavby, měření ID bodů, vytyčení trasy, zaměření a stabilizace bodů VB</t>
  </si>
  <si>
    <t>Předpokládaný průměrný počet výkonů **</t>
  </si>
  <si>
    <t xml:space="preserve">Předpokládané procentní rozložení výkonů***     </t>
  </si>
  <si>
    <t>***Zadavatel pro orientaci účastníkům zveřejňuje předpokládanou průměrněrnou % četnost výkonů za rok pro jeden region</t>
  </si>
  <si>
    <t>** Zadavatel pro orientaci účastníkům zveřejňuje předpokládanou průměrněrnou četnost výkonů za rok pro jeden region</t>
  </si>
  <si>
    <t>Nabízená hodnota části veřejné zakázky (za 12 měsíců)</t>
  </si>
  <si>
    <t>Sleva(-)/Přirážka (+) nabídnutá účastníkem</t>
  </si>
  <si>
    <t>Předpokládaná hodnota spektra za 12 měsíců přepočtená dle nabídky účastníka</t>
  </si>
  <si>
    <t>* Bližší vymezení rozsahu a způsobu plnění je uvedeno v návrhu smlouvy a v jejích přílohách 1 a 2 .</t>
  </si>
  <si>
    <t>Administrativní zajištění věcných břemen včetně zajištění souvisejících geodetických prací - Regionální správa České Budějovice („ČB“)</t>
  </si>
  <si>
    <t>Příloha č. 2 - Nabídkový list_Hodnotící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</si>
</sst>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"/>
    <numFmt numFmtId="166" formatCode="#,##0\ &quot;Kč&quot;"/>
    <numFmt numFmtId="167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1"/>
    <xf numFmtId="44" fontId="3" fillId="0" borderId="0" xfId="1" applyNumberFormat="1"/>
    <xf numFmtId="0" fontId="6" fillId="0" borderId="0" xfId="1" applyFont="1"/>
    <xf numFmtId="0" fontId="8" fillId="0" borderId="0" xfId="1" applyFont="1" applyBorder="1" applyAlignment="1">
      <alignment horizontal="left" vertical="center"/>
    </xf>
    <xf numFmtId="0" fontId="3" fillId="0" borderId="1" xfId="1" applyBorder="1"/>
    <xf numFmtId="0" fontId="3" fillId="0" borderId="2" xfId="1" applyBorder="1"/>
    <xf numFmtId="0" fontId="3" fillId="0" borderId="3" xfId="1" applyBorder="1"/>
    <xf numFmtId="0" fontId="8" fillId="0" borderId="4" xfId="1" applyFont="1" applyBorder="1" applyAlignment="1">
      <alignment horizontal="left" vertical="center"/>
    </xf>
    <xf numFmtId="0" fontId="9" fillId="0" borderId="5" xfId="1" applyFont="1" applyBorder="1"/>
    <xf numFmtId="0" fontId="9" fillId="0" borderId="6" xfId="1" applyFont="1" applyBorder="1"/>
    <xf numFmtId="0" fontId="3" fillId="0" borderId="0" xfId="1" applyBorder="1"/>
    <xf numFmtId="0" fontId="3" fillId="0" borderId="6" xfId="1" applyBorder="1"/>
    <xf numFmtId="0" fontId="3" fillId="0" borderId="0" xfId="3"/>
    <xf numFmtId="0" fontId="3" fillId="0" borderId="7" xfId="1" applyBorder="1"/>
    <xf numFmtId="0" fontId="3" fillId="0" borderId="8" xfId="1" applyBorder="1"/>
    <xf numFmtId="0" fontId="3" fillId="0" borderId="9" xfId="1" applyBorder="1"/>
    <xf numFmtId="0" fontId="10" fillId="3" borderId="0" xfId="1" applyFont="1" applyFill="1"/>
    <xf numFmtId="0" fontId="11" fillId="0" borderId="0" xfId="1" applyFont="1" applyAlignment="1">
      <alignment horizontal="center" vertical="center"/>
    </xf>
    <xf numFmtId="0" fontId="11" fillId="3" borderId="11" xfId="3" applyFont="1" applyFill="1" applyBorder="1" applyAlignment="1">
      <alignment horizontal="center" vertical="center"/>
    </xf>
    <xf numFmtId="0" fontId="11" fillId="3" borderId="11" xfId="3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horizontal="center" vertical="center" wrapText="1"/>
    </xf>
    <xf numFmtId="0" fontId="3" fillId="0" borderId="0" xfId="3" applyFont="1" applyBorder="1"/>
    <xf numFmtId="9" fontId="3" fillId="3" borderId="0" xfId="3" applyNumberFormat="1" applyFill="1" applyBorder="1" applyAlignment="1">
      <alignment horizontal="center" vertical="center"/>
    </xf>
    <xf numFmtId="165" fontId="3" fillId="0" borderId="0" xfId="3" applyNumberFormat="1" applyBorder="1" applyAlignment="1">
      <alignment horizontal="center" vertical="center"/>
    </xf>
    <xf numFmtId="9" fontId="3" fillId="0" borderId="0" xfId="3" applyNumberFormat="1" applyFont="1" applyBorder="1" applyAlignment="1">
      <alignment horizontal="center" vertical="center"/>
    </xf>
    <xf numFmtId="0" fontId="3" fillId="3" borderId="0" xfId="1" applyFill="1" applyBorder="1"/>
    <xf numFmtId="6" fontId="3" fillId="0" borderId="0" xfId="1" applyNumberFormat="1"/>
    <xf numFmtId="166" fontId="6" fillId="4" borderId="10" xfId="1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166" fontId="6" fillId="3" borderId="0" xfId="1" applyNumberFormat="1" applyFont="1" applyFill="1" applyBorder="1" applyAlignment="1">
      <alignment horizontal="center" vertical="center"/>
    </xf>
    <xf numFmtId="0" fontId="3" fillId="0" borderId="0" xfId="3" applyAlignment="1">
      <alignment vertical="center"/>
    </xf>
    <xf numFmtId="0" fontId="3" fillId="0" borderId="0" xfId="3" applyAlignment="1">
      <alignment horizontal="left" vertical="center" wrapText="1"/>
    </xf>
    <xf numFmtId="0" fontId="3" fillId="3" borderId="0" xfId="1" applyFill="1"/>
    <xf numFmtId="0" fontId="3" fillId="0" borderId="0" xfId="3" applyAlignment="1">
      <alignment vertical="center" wrapText="1"/>
    </xf>
    <xf numFmtId="0" fontId="3" fillId="0" borderId="0" xfId="3" applyFont="1" applyAlignment="1">
      <alignment vertical="center" wrapText="1"/>
    </xf>
    <xf numFmtId="0" fontId="12" fillId="3" borderId="0" xfId="1" applyFont="1" applyFill="1" applyBorder="1" applyAlignment="1">
      <alignment horizontal="left" vertical="center"/>
    </xf>
    <xf numFmtId="166" fontId="13" fillId="3" borderId="0" xfId="1" applyNumberFormat="1" applyFont="1" applyFill="1" applyBorder="1" applyAlignment="1">
      <alignment horizontal="center" vertical="center"/>
    </xf>
    <xf numFmtId="0" fontId="14" fillId="3" borderId="0" xfId="1" applyFont="1" applyFill="1" applyBorder="1"/>
    <xf numFmtId="0" fontId="3" fillId="3" borderId="13" xfId="1" applyFill="1" applyBorder="1" applyAlignment="1">
      <alignment horizontal="center" wrapText="1"/>
    </xf>
    <xf numFmtId="0" fontId="11" fillId="3" borderId="6" xfId="3" applyFont="1" applyFill="1" applyBorder="1" applyAlignment="1">
      <alignment horizontal="center" vertical="center"/>
    </xf>
    <xf numFmtId="0" fontId="7" fillId="3" borderId="0" xfId="3" applyFont="1" applyFill="1" applyAlignment="1">
      <alignment horizontal="left" vertical="center"/>
    </xf>
    <xf numFmtId="0" fontId="9" fillId="3" borderId="5" xfId="1" applyFont="1" applyFill="1" applyBorder="1"/>
    <xf numFmtId="0" fontId="9" fillId="3" borderId="0" xfId="1" applyFont="1" applyFill="1" applyBorder="1"/>
    <xf numFmtId="0" fontId="11" fillId="0" borderId="0" xfId="1" applyFont="1" applyBorder="1" applyAlignment="1">
      <alignment horizontal="center"/>
    </xf>
    <xf numFmtId="164" fontId="3" fillId="0" borderId="14" xfId="3" applyNumberFormat="1" applyFill="1" applyBorder="1" applyAlignment="1">
      <alignment horizontal="center" vertical="center"/>
    </xf>
    <xf numFmtId="164" fontId="3" fillId="0" borderId="15" xfId="3" applyNumberFormat="1" applyFill="1" applyBorder="1" applyAlignment="1">
      <alignment horizontal="center" vertical="center"/>
    </xf>
    <xf numFmtId="0" fontId="3" fillId="0" borderId="10" xfId="3" applyFont="1" applyBorder="1" applyAlignment="1">
      <alignment vertical="center"/>
    </xf>
    <xf numFmtId="164" fontId="3" fillId="0" borderId="10" xfId="3" applyNumberFormat="1" applyFill="1" applyBorder="1" applyAlignment="1">
      <alignment horizontal="center" vertical="center"/>
    </xf>
    <xf numFmtId="9" fontId="3" fillId="0" borderId="16" xfId="3" applyNumberFormat="1" applyFont="1" applyBorder="1" applyAlignment="1">
      <alignment horizontal="center" vertical="center"/>
    </xf>
    <xf numFmtId="164" fontId="3" fillId="3" borderId="17" xfId="3" applyNumberFormat="1" applyFill="1" applyBorder="1" applyAlignment="1">
      <alignment horizontal="center" vertical="center"/>
    </xf>
    <xf numFmtId="164" fontId="3" fillId="3" borderId="18" xfId="3" applyNumberFormat="1" applyFill="1" applyBorder="1" applyAlignment="1">
      <alignment horizontal="center" vertical="center"/>
    </xf>
    <xf numFmtId="0" fontId="11" fillId="0" borderId="14" xfId="3" applyFont="1" applyBorder="1" applyAlignment="1">
      <alignment horizontal="left" vertical="center" wrapText="1"/>
    </xf>
    <xf numFmtId="0" fontId="11" fillId="0" borderId="15" xfId="3" applyFont="1" applyBorder="1" applyAlignment="1">
      <alignment horizontal="left" vertical="center" wrapText="1"/>
    </xf>
    <xf numFmtId="9" fontId="17" fillId="2" borderId="10" xfId="3" applyNumberFormat="1" applyFont="1" applyFill="1" applyBorder="1" applyAlignment="1" applyProtection="1">
      <alignment horizontal="center" vertical="center"/>
      <protection locked="0"/>
    </xf>
    <xf numFmtId="0" fontId="16" fillId="0" borderId="5" xfId="1" applyFont="1" applyBorder="1" applyAlignment="1">
      <alignment horizontal="center"/>
    </xf>
    <xf numFmtId="164" fontId="3" fillId="3" borderId="19" xfId="3" applyNumberFormat="1" applyFill="1" applyBorder="1" applyAlignment="1">
      <alignment horizontal="center" vertical="center"/>
    </xf>
    <xf numFmtId="0" fontId="9" fillId="0" borderId="20" xfId="1" applyFont="1" applyBorder="1"/>
    <xf numFmtId="0" fontId="20" fillId="0" borderId="12" xfId="3" applyFont="1" applyBorder="1" applyAlignment="1">
      <alignment horizontal="center" vertical="center" wrapText="1"/>
    </xf>
    <xf numFmtId="0" fontId="3" fillId="0" borderId="0" xfId="1" applyFont="1"/>
    <xf numFmtId="166" fontId="21" fillId="5" borderId="0" xfId="3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3" xfId="0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center" textRotation="90" wrapText="1"/>
    </xf>
    <xf numFmtId="0" fontId="28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/>
    </xf>
    <xf numFmtId="167" fontId="28" fillId="0" borderId="26" xfId="22" applyNumberFormat="1" applyFont="1" applyBorder="1" applyAlignment="1">
      <alignment horizontal="center" vertical="center" wrapText="1"/>
    </xf>
    <xf numFmtId="167" fontId="29" fillId="0" borderId="32" xfId="22" applyNumberFormat="1" applyFont="1" applyBorder="1" applyAlignment="1">
      <alignment horizontal="center" vertical="center" wrapText="1"/>
    </xf>
    <xf numFmtId="3" fontId="28" fillId="0" borderId="24" xfId="0" applyNumberFormat="1" applyFont="1" applyBorder="1" applyAlignment="1">
      <alignment horizontal="center" vertical="center"/>
    </xf>
    <xf numFmtId="3" fontId="30" fillId="0" borderId="25" xfId="0" applyNumberFormat="1" applyFont="1" applyBorder="1" applyAlignment="1">
      <alignment horizontal="center"/>
    </xf>
    <xf numFmtId="3" fontId="28" fillId="0" borderId="27" xfId="0" applyNumberFormat="1" applyFont="1" applyBorder="1" applyAlignment="1">
      <alignment horizontal="center" vertical="center"/>
    </xf>
    <xf numFmtId="167" fontId="28" fillId="0" borderId="28" xfId="22" applyNumberFormat="1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3" fontId="30" fillId="0" borderId="30" xfId="0" applyNumberFormat="1" applyFont="1" applyBorder="1" applyAlignment="1">
      <alignment horizontal="center"/>
    </xf>
    <xf numFmtId="167" fontId="28" fillId="0" borderId="31" xfId="22" applyNumberFormat="1" applyFont="1" applyBorder="1" applyAlignment="1">
      <alignment horizontal="center" vertical="center" wrapText="1"/>
    </xf>
    <xf numFmtId="3" fontId="28" fillId="0" borderId="33" xfId="0" applyNumberFormat="1" applyFont="1" applyBorder="1" applyAlignment="1">
      <alignment horizontal="center" vertical="center"/>
    </xf>
    <xf numFmtId="3" fontId="30" fillId="0" borderId="21" xfId="0" applyNumberFormat="1" applyFont="1" applyBorder="1" applyAlignment="1">
      <alignment horizontal="center"/>
    </xf>
    <xf numFmtId="167" fontId="28" fillId="0" borderId="32" xfId="22" applyNumberFormat="1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vertical="center" wrapText="1"/>
    </xf>
    <xf numFmtId="0" fontId="26" fillId="0" borderId="31" xfId="0" applyFont="1" applyBorder="1" applyAlignment="1">
      <alignment horizontal="center" vertical="center" wrapText="1"/>
    </xf>
    <xf numFmtId="0" fontId="24" fillId="0" borderId="24" xfId="0" applyFont="1" applyBorder="1" applyAlignment="1">
      <alignment vertical="center" wrapText="1"/>
    </xf>
    <xf numFmtId="0" fontId="31" fillId="0" borderId="21" xfId="0" applyFont="1" applyBorder="1" applyAlignment="1">
      <alignment horizontal="center"/>
    </xf>
    <xf numFmtId="0" fontId="25" fillId="0" borderId="40" xfId="0" applyFont="1" applyBorder="1" applyAlignment="1">
      <alignment horizontal="center" vertical="center"/>
    </xf>
    <xf numFmtId="0" fontId="26" fillId="0" borderId="33" xfId="0" applyFont="1" applyBorder="1" applyAlignment="1">
      <alignment vertical="center" wrapText="1"/>
    </xf>
    <xf numFmtId="0" fontId="26" fillId="0" borderId="32" xfId="0" applyFont="1" applyBorder="1" applyAlignment="1">
      <alignment horizontal="center" vertical="center" wrapText="1"/>
    </xf>
    <xf numFmtId="0" fontId="16" fillId="3" borderId="10" xfId="1" applyFont="1" applyFill="1" applyBorder="1" applyAlignment="1" applyProtection="1">
      <alignment horizontal="center"/>
    </xf>
    <xf numFmtId="0" fontId="27" fillId="6" borderId="41" xfId="0" applyFont="1" applyFill="1" applyBorder="1" applyAlignment="1">
      <alignment horizontal="center" textRotation="90" wrapText="1"/>
    </xf>
    <xf numFmtId="0" fontId="27" fillId="6" borderId="38" xfId="0" applyFont="1" applyFill="1" applyBorder="1" applyAlignment="1">
      <alignment horizontal="center" textRotation="90" wrapText="1"/>
    </xf>
    <xf numFmtId="0" fontId="27" fillId="6" borderId="39" xfId="0" applyFont="1" applyFill="1" applyBorder="1" applyAlignment="1">
      <alignment horizontal="center" textRotation="90" wrapText="1"/>
    </xf>
    <xf numFmtId="0" fontId="27" fillId="6" borderId="37" xfId="0" applyFont="1" applyFill="1" applyBorder="1" applyAlignment="1">
      <alignment horizontal="center" textRotation="90" wrapText="1"/>
    </xf>
    <xf numFmtId="0" fontId="24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10" fillId="0" borderId="0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6" fillId="0" borderId="0" xfId="1" applyFont="1" applyAlignment="1">
      <alignment wrapText="1"/>
    </xf>
    <xf numFmtId="0" fontId="0" fillId="0" borderId="0" xfId="0" applyAlignment="1">
      <alignment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9" fillId="2" borderId="5" xfId="1" applyFont="1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20" xfId="0" applyFill="1" applyBorder="1" applyAlignment="1" applyProtection="1">
      <alignment wrapText="1"/>
      <protection locked="0"/>
    </xf>
    <xf numFmtId="0" fontId="18" fillId="0" borderId="0" xfId="1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</cellXfs>
  <cellStyles count="23">
    <cellStyle name="Hypertextový odkaz 2" xfId="2" xr:uid="{00000000-0005-0000-0000-000000000000}"/>
    <cellStyle name="Normální" xfId="0" builtinId="0"/>
    <cellStyle name="Normální 10" xfId="3" xr:uid="{00000000-0005-0000-0000-000002000000}"/>
    <cellStyle name="Normální 11" xfId="4" xr:uid="{00000000-0005-0000-0000-000003000000}"/>
    <cellStyle name="Normální 12" xfId="5" xr:uid="{00000000-0005-0000-0000-000004000000}"/>
    <cellStyle name="Normální 13" xfId="20" xr:uid="{B96C5DF7-EAB4-43EC-8032-A3BAB7AA6106}"/>
    <cellStyle name="Normální 183" xfId="6" xr:uid="{00000000-0005-0000-0000-000005000000}"/>
    <cellStyle name="Normální 2" xfId="1" xr:uid="{00000000-0005-0000-0000-000006000000}"/>
    <cellStyle name="normální 3" xfId="7" xr:uid="{00000000-0005-0000-0000-000007000000}"/>
    <cellStyle name="Normální 4" xfId="8" xr:uid="{00000000-0005-0000-0000-000008000000}"/>
    <cellStyle name="Normální 5" xfId="9" xr:uid="{00000000-0005-0000-0000-000009000000}"/>
    <cellStyle name="Normální 6" xfId="10" xr:uid="{00000000-0005-0000-0000-00000A000000}"/>
    <cellStyle name="Normální 7" xfId="11" xr:uid="{00000000-0005-0000-0000-00000B000000}"/>
    <cellStyle name="Normální 8" xfId="12" xr:uid="{00000000-0005-0000-0000-00000C000000}"/>
    <cellStyle name="Normální 9" xfId="13" xr:uid="{00000000-0005-0000-0000-00000D000000}"/>
    <cellStyle name="Procenta" xfId="22" builtinId="5"/>
    <cellStyle name="Procenta 2" xfId="14" xr:uid="{00000000-0005-0000-0000-00000E000000}"/>
    <cellStyle name="Procenta 2 2" xfId="15" xr:uid="{00000000-0005-0000-0000-00000F000000}"/>
    <cellStyle name="Procenta 3" xfId="16" xr:uid="{00000000-0005-0000-0000-000010000000}"/>
    <cellStyle name="Procenta 4" xfId="17" xr:uid="{00000000-0005-0000-0000-000011000000}"/>
    <cellStyle name="Procenta 4 2" xfId="18" xr:uid="{00000000-0005-0000-0000-000012000000}"/>
    <cellStyle name="Procenta 5" xfId="19" xr:uid="{00000000-0005-0000-0000-000013000000}"/>
    <cellStyle name="Procenta 6" xfId="21" xr:uid="{AE167F2B-6C1E-4DBB-A52F-64101CFB3D3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0BC3-BF1B-477A-A1CE-840F5C35AC33}">
  <dimension ref="A1:G22"/>
  <sheetViews>
    <sheetView topLeftCell="A19" workbookViewId="0">
      <selection activeCell="D26" sqref="D26"/>
    </sheetView>
  </sheetViews>
  <sheetFormatPr defaultRowHeight="15" x14ac:dyDescent="0.25"/>
  <cols>
    <col min="1" max="1" width="9.140625" customWidth="1"/>
    <col min="2" max="2" width="74.28515625" customWidth="1"/>
    <col min="3" max="3" width="9.140625" customWidth="1"/>
    <col min="4" max="4" width="10.140625" customWidth="1"/>
    <col min="5" max="5" width="12.85546875" customWidth="1"/>
    <col min="6" max="6" width="21.42578125" customWidth="1"/>
    <col min="7" max="7" width="23.7109375" customWidth="1"/>
    <col min="8" max="8" width="9.140625" customWidth="1"/>
  </cols>
  <sheetData>
    <row r="1" spans="1:7" ht="41.25" customHeight="1" thickBot="1" x14ac:dyDescent="0.3">
      <c r="A1" s="62" t="s">
        <v>32</v>
      </c>
      <c r="B1" s="63" t="s">
        <v>33</v>
      </c>
      <c r="C1" s="63" t="s">
        <v>34</v>
      </c>
      <c r="D1" s="64" t="s">
        <v>38</v>
      </c>
      <c r="E1" s="65" t="s">
        <v>35</v>
      </c>
      <c r="F1" s="65" t="s">
        <v>75</v>
      </c>
      <c r="G1" s="66" t="s">
        <v>76</v>
      </c>
    </row>
    <row r="2" spans="1:7" ht="45" x14ac:dyDescent="0.25">
      <c r="A2" s="96" t="s">
        <v>36</v>
      </c>
      <c r="B2" s="97" t="s">
        <v>67</v>
      </c>
      <c r="C2" s="98" t="s">
        <v>37</v>
      </c>
      <c r="D2" s="100" t="s">
        <v>38</v>
      </c>
      <c r="E2" s="83">
        <v>1500</v>
      </c>
      <c r="F2" s="84">
        <v>534</v>
      </c>
      <c r="G2" s="85">
        <f>F2/$F$19</f>
        <v>0.17479541734860884</v>
      </c>
    </row>
    <row r="3" spans="1:7" ht="45" x14ac:dyDescent="0.25">
      <c r="A3" s="87" t="s">
        <v>39</v>
      </c>
      <c r="B3" s="90" t="s">
        <v>68</v>
      </c>
      <c r="C3" s="91" t="s">
        <v>37</v>
      </c>
      <c r="D3" s="101"/>
      <c r="E3" s="77">
        <v>2200</v>
      </c>
      <c r="F3" s="72">
        <v>103</v>
      </c>
      <c r="G3" s="78">
        <f t="shared" ref="G3:G18" si="0">F3/$F$19</f>
        <v>3.3715220949263505E-2</v>
      </c>
    </row>
    <row r="4" spans="1:7" ht="30" x14ac:dyDescent="0.25">
      <c r="A4" s="87" t="s">
        <v>40</v>
      </c>
      <c r="B4" s="90" t="s">
        <v>69</v>
      </c>
      <c r="C4" s="91" t="s">
        <v>37</v>
      </c>
      <c r="D4" s="101"/>
      <c r="E4" s="77">
        <v>2700</v>
      </c>
      <c r="F4" s="72">
        <v>86</v>
      </c>
      <c r="G4" s="78">
        <f t="shared" si="0"/>
        <v>2.8150572831423894E-2</v>
      </c>
    </row>
    <row r="5" spans="1:7" ht="24.75" customHeight="1" x14ac:dyDescent="0.25">
      <c r="A5" s="87" t="s">
        <v>41</v>
      </c>
      <c r="B5" s="90" t="s">
        <v>42</v>
      </c>
      <c r="C5" s="91" t="s">
        <v>37</v>
      </c>
      <c r="D5" s="101"/>
      <c r="E5" s="79">
        <v>500</v>
      </c>
      <c r="F5" s="72">
        <v>410</v>
      </c>
      <c r="G5" s="78">
        <f t="shared" si="0"/>
        <v>0.13420621931260229</v>
      </c>
    </row>
    <row r="6" spans="1:7" ht="26.25" customHeight="1" x14ac:dyDescent="0.25">
      <c r="A6" s="87" t="s">
        <v>43</v>
      </c>
      <c r="B6" s="90" t="s">
        <v>44</v>
      </c>
      <c r="C6" s="91" t="s">
        <v>37</v>
      </c>
      <c r="D6" s="101"/>
      <c r="E6" s="79">
        <v>300</v>
      </c>
      <c r="F6" s="72">
        <v>655</v>
      </c>
      <c r="G6" s="78">
        <f t="shared" si="0"/>
        <v>0.2144026186579378</v>
      </c>
    </row>
    <row r="7" spans="1:7" ht="30" x14ac:dyDescent="0.25">
      <c r="A7" s="87" t="s">
        <v>45</v>
      </c>
      <c r="B7" s="90" t="s">
        <v>46</v>
      </c>
      <c r="C7" s="91" t="s">
        <v>37</v>
      </c>
      <c r="D7" s="101"/>
      <c r="E7" s="79">
        <v>900</v>
      </c>
      <c r="F7" s="72">
        <v>35</v>
      </c>
      <c r="G7" s="78">
        <f t="shared" si="0"/>
        <v>1.1456628477905073E-2</v>
      </c>
    </row>
    <row r="8" spans="1:7" ht="30.75" customHeight="1" x14ac:dyDescent="0.25">
      <c r="A8" s="87" t="s">
        <v>47</v>
      </c>
      <c r="B8" s="90" t="s">
        <v>48</v>
      </c>
      <c r="C8" s="91" t="s">
        <v>37</v>
      </c>
      <c r="D8" s="101"/>
      <c r="E8" s="77">
        <v>1000</v>
      </c>
      <c r="F8" s="72">
        <v>12</v>
      </c>
      <c r="G8" s="78">
        <f t="shared" si="0"/>
        <v>3.9279869067103106E-3</v>
      </c>
    </row>
    <row r="9" spans="1:7" ht="23.25" customHeight="1" x14ac:dyDescent="0.25">
      <c r="A9" s="87" t="s">
        <v>49</v>
      </c>
      <c r="B9" s="90" t="s">
        <v>50</v>
      </c>
      <c r="C9" s="91" t="s">
        <v>37</v>
      </c>
      <c r="D9" s="101"/>
      <c r="E9" s="79">
        <v>800</v>
      </c>
      <c r="F9" s="72">
        <v>23</v>
      </c>
      <c r="G9" s="78">
        <f t="shared" si="0"/>
        <v>7.5286415711947625E-3</v>
      </c>
    </row>
    <row r="10" spans="1:7" ht="30.75" thickBot="1" x14ac:dyDescent="0.3">
      <c r="A10" s="88" t="s">
        <v>51</v>
      </c>
      <c r="B10" s="92" t="s">
        <v>52</v>
      </c>
      <c r="C10" s="93" t="s">
        <v>53</v>
      </c>
      <c r="D10" s="102"/>
      <c r="E10" s="80">
        <v>400</v>
      </c>
      <c r="F10" s="81">
        <v>23</v>
      </c>
      <c r="G10" s="82">
        <f t="shared" si="0"/>
        <v>7.5286415711947625E-3</v>
      </c>
    </row>
    <row r="11" spans="1:7" ht="30" x14ac:dyDescent="0.25">
      <c r="A11" s="86" t="s">
        <v>54</v>
      </c>
      <c r="B11" s="94" t="s">
        <v>70</v>
      </c>
      <c r="C11" s="89" t="s">
        <v>37</v>
      </c>
      <c r="D11" s="103" t="s">
        <v>55</v>
      </c>
      <c r="E11" s="75">
        <v>3000</v>
      </c>
      <c r="F11" s="76">
        <v>402</v>
      </c>
      <c r="G11" s="73">
        <f t="shared" si="0"/>
        <v>0.13158756137479541</v>
      </c>
    </row>
    <row r="12" spans="1:7" ht="30" x14ac:dyDescent="0.25">
      <c r="A12" s="87" t="s">
        <v>56</v>
      </c>
      <c r="B12" s="90" t="s">
        <v>71</v>
      </c>
      <c r="C12" s="91" t="s">
        <v>37</v>
      </c>
      <c r="D12" s="101"/>
      <c r="E12" s="77">
        <v>2000</v>
      </c>
      <c r="F12" s="72">
        <v>348</v>
      </c>
      <c r="G12" s="78">
        <f t="shared" si="0"/>
        <v>0.11391162029459902</v>
      </c>
    </row>
    <row r="13" spans="1:7" ht="30" x14ac:dyDescent="0.25">
      <c r="A13" s="87" t="s">
        <v>57</v>
      </c>
      <c r="B13" s="90" t="s">
        <v>72</v>
      </c>
      <c r="C13" s="91" t="s">
        <v>37</v>
      </c>
      <c r="D13" s="101"/>
      <c r="E13" s="77">
        <v>3300</v>
      </c>
      <c r="F13" s="72">
        <v>33</v>
      </c>
      <c r="G13" s="78">
        <f t="shared" si="0"/>
        <v>1.0801963993453356E-2</v>
      </c>
    </row>
    <row r="14" spans="1:7" ht="30" x14ac:dyDescent="0.25">
      <c r="A14" s="87" t="s">
        <v>58</v>
      </c>
      <c r="B14" s="90" t="s">
        <v>73</v>
      </c>
      <c r="C14" s="91" t="s">
        <v>37</v>
      </c>
      <c r="D14" s="101"/>
      <c r="E14" s="77">
        <v>2200</v>
      </c>
      <c r="F14" s="72">
        <v>21</v>
      </c>
      <c r="G14" s="78">
        <f t="shared" si="0"/>
        <v>6.873977086743044E-3</v>
      </c>
    </row>
    <row r="15" spans="1:7" ht="24.75" customHeight="1" x14ac:dyDescent="0.25">
      <c r="A15" s="87" t="s">
        <v>59</v>
      </c>
      <c r="B15" s="90" t="s">
        <v>60</v>
      </c>
      <c r="C15" s="91" t="s">
        <v>37</v>
      </c>
      <c r="D15" s="101"/>
      <c r="E15" s="79">
        <v>100</v>
      </c>
      <c r="F15" s="72">
        <v>306</v>
      </c>
      <c r="G15" s="78">
        <f t="shared" si="0"/>
        <v>0.10016366612111292</v>
      </c>
    </row>
    <row r="16" spans="1:7" ht="26.25" customHeight="1" x14ac:dyDescent="0.25">
      <c r="A16" s="87" t="s">
        <v>61</v>
      </c>
      <c r="B16" s="90" t="s">
        <v>62</v>
      </c>
      <c r="C16" s="91" t="s">
        <v>63</v>
      </c>
      <c r="D16" s="101"/>
      <c r="E16" s="77">
        <v>3000</v>
      </c>
      <c r="F16" s="72">
        <v>18</v>
      </c>
      <c r="G16" s="78">
        <f t="shared" si="0"/>
        <v>5.8919803600654668E-3</v>
      </c>
    </row>
    <row r="17" spans="1:7" ht="30" x14ac:dyDescent="0.25">
      <c r="A17" s="87" t="s">
        <v>64</v>
      </c>
      <c r="B17" s="90" t="s">
        <v>74</v>
      </c>
      <c r="C17" s="91" t="s">
        <v>63</v>
      </c>
      <c r="D17" s="101"/>
      <c r="E17" s="77">
        <v>5000</v>
      </c>
      <c r="F17" s="72">
        <v>23</v>
      </c>
      <c r="G17" s="78">
        <f t="shared" si="0"/>
        <v>7.5286415711947625E-3</v>
      </c>
    </row>
    <row r="18" spans="1:7" ht="30.75" thickBot="1" x14ac:dyDescent="0.3">
      <c r="A18" s="88" t="s">
        <v>65</v>
      </c>
      <c r="B18" s="92" t="s">
        <v>66</v>
      </c>
      <c r="C18" s="93" t="s">
        <v>53</v>
      </c>
      <c r="D18" s="102"/>
      <c r="E18" s="80">
        <v>600</v>
      </c>
      <c r="F18" s="81">
        <v>23</v>
      </c>
      <c r="G18" s="82">
        <f t="shared" si="0"/>
        <v>7.5286415711947625E-3</v>
      </c>
    </row>
    <row r="19" spans="1:7" ht="15.75" x14ac:dyDescent="0.25">
      <c r="A19" s="67"/>
      <c r="B19" s="68"/>
      <c r="C19" s="69"/>
      <c r="D19" s="70"/>
      <c r="E19" s="71"/>
      <c r="F19" s="95">
        <f>SUM(F2:F18)</f>
        <v>3055</v>
      </c>
      <c r="G19" s="74">
        <f>SUM(G2:G18)</f>
        <v>1.0000000000000002</v>
      </c>
    </row>
    <row r="20" spans="1:7" ht="26.25" customHeight="1" x14ac:dyDescent="0.25">
      <c r="A20" s="104" t="s">
        <v>82</v>
      </c>
      <c r="B20" s="105"/>
      <c r="C20" s="105"/>
      <c r="D20" s="105"/>
      <c r="E20" s="105"/>
      <c r="F20" s="105"/>
    </row>
    <row r="21" spans="1:7" x14ac:dyDescent="0.25">
      <c r="A21" s="104" t="s">
        <v>78</v>
      </c>
      <c r="B21" s="105"/>
      <c r="C21" s="105"/>
      <c r="D21" s="105"/>
      <c r="E21" s="105"/>
      <c r="F21" s="105"/>
    </row>
    <row r="22" spans="1:7" x14ac:dyDescent="0.25">
      <c r="A22" s="104" t="s">
        <v>77</v>
      </c>
      <c r="B22" s="105"/>
      <c r="C22" s="105"/>
      <c r="D22" s="105"/>
      <c r="E22" s="105"/>
      <c r="F22" s="105"/>
    </row>
  </sheetData>
  <mergeCells count="5">
    <mergeCell ref="D2:D10"/>
    <mergeCell ref="D11:D18"/>
    <mergeCell ref="A20:F20"/>
    <mergeCell ref="A21:F21"/>
    <mergeCell ref="A22:F22"/>
  </mergeCells>
  <pageMargins left="0.7" right="0.7" top="0.78740157499999996" bottom="0.78740157499999996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C07EE-CBF3-460B-A993-3908BC5E8B5A}">
  <dimension ref="A2:G43"/>
  <sheetViews>
    <sheetView showGridLines="0" tabSelected="1" showWhiteSpace="0" view="pageLayout" zoomScaleNormal="70" zoomScaleSheetLayoutView="70" workbookViewId="0">
      <selection activeCell="B39" sqref="B39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84</v>
      </c>
      <c r="E2" s="41"/>
    </row>
    <row r="3" spans="2:5" ht="18" x14ac:dyDescent="0.25">
      <c r="B3" s="3"/>
      <c r="E3" s="41"/>
    </row>
    <row r="4" spans="2:5" ht="18" x14ac:dyDescent="0.25">
      <c r="E4" s="3"/>
    </row>
    <row r="5" spans="2:5" ht="26.25" x14ac:dyDescent="0.4">
      <c r="B5" s="111" t="s">
        <v>28</v>
      </c>
      <c r="C5" s="112"/>
      <c r="D5" s="112"/>
      <c r="E5" s="112"/>
    </row>
    <row r="6" spans="2:5" ht="38.25" customHeight="1" x14ac:dyDescent="0.25">
      <c r="B6" s="4" t="s">
        <v>15</v>
      </c>
      <c r="C6" s="109"/>
      <c r="D6" s="110"/>
      <c r="E6" s="110"/>
    </row>
    <row r="7" spans="2:5" ht="51" customHeight="1" x14ac:dyDescent="0.35">
      <c r="B7" s="116" t="s">
        <v>83</v>
      </c>
      <c r="C7" s="117"/>
      <c r="D7" s="117"/>
      <c r="E7" s="117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30</v>
      </c>
      <c r="C12" s="113" t="s">
        <v>31</v>
      </c>
      <c r="D12" s="114"/>
      <c r="E12" s="115"/>
    </row>
    <row r="13" spans="2:5" ht="21" thickBot="1" x14ac:dyDescent="0.35">
      <c r="B13" s="8"/>
      <c r="C13" s="43"/>
      <c r="D13" s="43"/>
      <c r="E13" s="10"/>
    </row>
    <row r="14" spans="2:5" ht="21" thickBot="1" x14ac:dyDescent="0.35">
      <c r="B14" s="8" t="s">
        <v>16</v>
      </c>
      <c r="C14" s="99"/>
      <c r="D14" s="42"/>
      <c r="E14" s="57"/>
    </row>
    <row r="15" spans="2:5" ht="20.25" x14ac:dyDescent="0.3">
      <c r="B15" s="8"/>
      <c r="C15" s="43"/>
      <c r="D15" s="43"/>
      <c r="E15" s="10"/>
    </row>
    <row r="16" spans="2:5" ht="20.25" x14ac:dyDescent="0.3">
      <c r="B16" s="8" t="s">
        <v>17</v>
      </c>
      <c r="C16" s="55" t="s">
        <v>27</v>
      </c>
      <c r="D16" s="9"/>
      <c r="E16" s="57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0"/>
      <c r="B23" s="19" t="s">
        <v>18</v>
      </c>
      <c r="C23" s="20" t="s">
        <v>19</v>
      </c>
      <c r="D23" s="20" t="s">
        <v>80</v>
      </c>
      <c r="E23" s="21" t="s">
        <v>81</v>
      </c>
    </row>
    <row r="24" spans="1:7" ht="39.75" customHeight="1" thickBot="1" x14ac:dyDescent="0.25">
      <c r="A24" s="44"/>
      <c r="B24" s="52" t="s">
        <v>24</v>
      </c>
      <c r="C24" s="45">
        <v>2258500</v>
      </c>
      <c r="D24" s="54"/>
      <c r="E24" s="51">
        <f>C24*(1+D24)</f>
        <v>2258500</v>
      </c>
    </row>
    <row r="25" spans="1:7" ht="39.75" customHeight="1" thickBot="1" x14ac:dyDescent="0.25">
      <c r="A25" s="44"/>
      <c r="B25" s="53" t="s">
        <v>25</v>
      </c>
      <c r="C25" s="46">
        <v>2845000</v>
      </c>
      <c r="D25" s="54"/>
      <c r="E25" s="56">
        <f>C25*(1+D25)</f>
        <v>2845000</v>
      </c>
    </row>
    <row r="26" spans="1:7" ht="25.5" customHeight="1" thickBot="1" x14ac:dyDescent="0.25">
      <c r="A26" s="44"/>
      <c r="B26" s="47" t="s">
        <v>23</v>
      </c>
      <c r="C26" s="48">
        <v>1896500</v>
      </c>
      <c r="D26" s="49" t="s">
        <v>20</v>
      </c>
      <c r="E26" s="50">
        <f>C26</f>
        <v>1896500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8" t="s">
        <v>79</v>
      </c>
      <c r="C29" s="59"/>
      <c r="D29" s="60">
        <f>E24+E25+E26</f>
        <v>7000000</v>
      </c>
    </row>
    <row r="30" spans="1:7" ht="13.5" thickBot="1" x14ac:dyDescent="0.25">
      <c r="E30" s="27"/>
    </row>
    <row r="31" spans="1:7" ht="33.6" customHeight="1" thickBot="1" x14ac:dyDescent="0.25">
      <c r="B31" s="106" t="s">
        <v>26</v>
      </c>
      <c r="C31" s="107"/>
      <c r="D31" s="28">
        <f>D29*5</f>
        <v>35000000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08" t="s">
        <v>29</v>
      </c>
      <c r="C34" s="108"/>
      <c r="D34" s="108"/>
      <c r="E34" s="108"/>
    </row>
    <row r="35" spans="2:7" ht="49.15" customHeight="1" x14ac:dyDescent="0.2">
      <c r="B35" s="61"/>
      <c r="C35" s="61"/>
      <c r="D35" s="61"/>
      <c r="E35" s="61"/>
      <c r="F35" s="31"/>
    </row>
    <row r="36" spans="2:7" ht="13.15" customHeight="1" x14ac:dyDescent="0.2">
      <c r="B36" s="33"/>
      <c r="C36" s="33"/>
      <c r="D36" s="39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C17" sqref="C17"/>
    </sheetView>
  </sheetViews>
  <sheetFormatPr defaultRowHeight="12.75" x14ac:dyDescent="0.2"/>
  <cols>
    <col min="1" max="1" width="8.85546875" style="1"/>
    <col min="2" max="2" width="20.7109375" style="1" bestFit="1" customWidth="1"/>
    <col min="3" max="3" width="18" style="2" bestFit="1" customWidth="1"/>
    <col min="4" max="4" width="8.85546875" style="1"/>
    <col min="5" max="5" width="44.7109375" style="1" bestFit="1" customWidth="1"/>
    <col min="6" max="6" width="5" style="1" bestFit="1" customWidth="1"/>
    <col min="7" max="257" width="8.85546875" style="1"/>
    <col min="258" max="258" width="20.7109375" style="1" bestFit="1" customWidth="1"/>
    <col min="259" max="259" width="18" style="1" bestFit="1" customWidth="1"/>
    <col min="260" max="260" width="8.85546875" style="1"/>
    <col min="261" max="261" width="44.7109375" style="1" bestFit="1" customWidth="1"/>
    <col min="262" max="262" width="5" style="1" bestFit="1" customWidth="1"/>
    <col min="263" max="513" width="8.85546875" style="1"/>
    <col min="514" max="514" width="20.7109375" style="1" bestFit="1" customWidth="1"/>
    <col min="515" max="515" width="18" style="1" bestFit="1" customWidth="1"/>
    <col min="516" max="516" width="8.85546875" style="1"/>
    <col min="517" max="517" width="44.7109375" style="1" bestFit="1" customWidth="1"/>
    <col min="518" max="518" width="5" style="1" bestFit="1" customWidth="1"/>
    <col min="519" max="769" width="8.85546875" style="1"/>
    <col min="770" max="770" width="20.7109375" style="1" bestFit="1" customWidth="1"/>
    <col min="771" max="771" width="18" style="1" bestFit="1" customWidth="1"/>
    <col min="772" max="772" width="8.85546875" style="1"/>
    <col min="773" max="773" width="44.7109375" style="1" bestFit="1" customWidth="1"/>
    <col min="774" max="774" width="5" style="1" bestFit="1" customWidth="1"/>
    <col min="775" max="1025" width="8.85546875" style="1"/>
    <col min="1026" max="1026" width="20.7109375" style="1" bestFit="1" customWidth="1"/>
    <col min="1027" max="1027" width="18" style="1" bestFit="1" customWidth="1"/>
    <col min="1028" max="1028" width="8.85546875" style="1"/>
    <col min="1029" max="1029" width="44.7109375" style="1" bestFit="1" customWidth="1"/>
    <col min="1030" max="1030" width="5" style="1" bestFit="1" customWidth="1"/>
    <col min="1031" max="1281" width="8.85546875" style="1"/>
    <col min="1282" max="1282" width="20.7109375" style="1" bestFit="1" customWidth="1"/>
    <col min="1283" max="1283" width="18" style="1" bestFit="1" customWidth="1"/>
    <col min="1284" max="1284" width="8.85546875" style="1"/>
    <col min="1285" max="1285" width="44.7109375" style="1" bestFit="1" customWidth="1"/>
    <col min="1286" max="1286" width="5" style="1" bestFit="1" customWidth="1"/>
    <col min="1287" max="1537" width="8.85546875" style="1"/>
    <col min="1538" max="1538" width="20.7109375" style="1" bestFit="1" customWidth="1"/>
    <col min="1539" max="1539" width="18" style="1" bestFit="1" customWidth="1"/>
    <col min="1540" max="1540" width="8.85546875" style="1"/>
    <col min="1541" max="1541" width="44.7109375" style="1" bestFit="1" customWidth="1"/>
    <col min="1542" max="1542" width="5" style="1" bestFit="1" customWidth="1"/>
    <col min="1543" max="1793" width="8.85546875" style="1"/>
    <col min="1794" max="1794" width="20.7109375" style="1" bestFit="1" customWidth="1"/>
    <col min="1795" max="1795" width="18" style="1" bestFit="1" customWidth="1"/>
    <col min="1796" max="1796" width="8.85546875" style="1"/>
    <col min="1797" max="1797" width="44.7109375" style="1" bestFit="1" customWidth="1"/>
    <col min="1798" max="1798" width="5" style="1" bestFit="1" customWidth="1"/>
    <col min="1799" max="2049" width="8.85546875" style="1"/>
    <col min="2050" max="2050" width="20.7109375" style="1" bestFit="1" customWidth="1"/>
    <col min="2051" max="2051" width="18" style="1" bestFit="1" customWidth="1"/>
    <col min="2052" max="2052" width="8.85546875" style="1"/>
    <col min="2053" max="2053" width="44.7109375" style="1" bestFit="1" customWidth="1"/>
    <col min="2054" max="2054" width="5" style="1" bestFit="1" customWidth="1"/>
    <col min="2055" max="2305" width="8.85546875" style="1"/>
    <col min="2306" max="2306" width="20.7109375" style="1" bestFit="1" customWidth="1"/>
    <col min="2307" max="2307" width="18" style="1" bestFit="1" customWidth="1"/>
    <col min="2308" max="2308" width="8.85546875" style="1"/>
    <col min="2309" max="2309" width="44.7109375" style="1" bestFit="1" customWidth="1"/>
    <col min="2310" max="2310" width="5" style="1" bestFit="1" customWidth="1"/>
    <col min="2311" max="2561" width="8.85546875" style="1"/>
    <col min="2562" max="2562" width="20.7109375" style="1" bestFit="1" customWidth="1"/>
    <col min="2563" max="2563" width="18" style="1" bestFit="1" customWidth="1"/>
    <col min="2564" max="2564" width="8.85546875" style="1"/>
    <col min="2565" max="2565" width="44.7109375" style="1" bestFit="1" customWidth="1"/>
    <col min="2566" max="2566" width="5" style="1" bestFit="1" customWidth="1"/>
    <col min="2567" max="2817" width="8.85546875" style="1"/>
    <col min="2818" max="2818" width="20.7109375" style="1" bestFit="1" customWidth="1"/>
    <col min="2819" max="2819" width="18" style="1" bestFit="1" customWidth="1"/>
    <col min="2820" max="2820" width="8.85546875" style="1"/>
    <col min="2821" max="2821" width="44.7109375" style="1" bestFit="1" customWidth="1"/>
    <col min="2822" max="2822" width="5" style="1" bestFit="1" customWidth="1"/>
    <col min="2823" max="3073" width="8.85546875" style="1"/>
    <col min="3074" max="3074" width="20.7109375" style="1" bestFit="1" customWidth="1"/>
    <col min="3075" max="3075" width="18" style="1" bestFit="1" customWidth="1"/>
    <col min="3076" max="3076" width="8.85546875" style="1"/>
    <col min="3077" max="3077" width="44.7109375" style="1" bestFit="1" customWidth="1"/>
    <col min="3078" max="3078" width="5" style="1" bestFit="1" customWidth="1"/>
    <col min="3079" max="3329" width="8.85546875" style="1"/>
    <col min="3330" max="3330" width="20.7109375" style="1" bestFit="1" customWidth="1"/>
    <col min="3331" max="3331" width="18" style="1" bestFit="1" customWidth="1"/>
    <col min="3332" max="3332" width="8.85546875" style="1"/>
    <col min="3333" max="3333" width="44.7109375" style="1" bestFit="1" customWidth="1"/>
    <col min="3334" max="3334" width="5" style="1" bestFit="1" customWidth="1"/>
    <col min="3335" max="3585" width="8.85546875" style="1"/>
    <col min="3586" max="3586" width="20.7109375" style="1" bestFit="1" customWidth="1"/>
    <col min="3587" max="3587" width="18" style="1" bestFit="1" customWidth="1"/>
    <col min="3588" max="3588" width="8.85546875" style="1"/>
    <col min="3589" max="3589" width="44.7109375" style="1" bestFit="1" customWidth="1"/>
    <col min="3590" max="3590" width="5" style="1" bestFit="1" customWidth="1"/>
    <col min="3591" max="3841" width="8.85546875" style="1"/>
    <col min="3842" max="3842" width="20.7109375" style="1" bestFit="1" customWidth="1"/>
    <col min="3843" max="3843" width="18" style="1" bestFit="1" customWidth="1"/>
    <col min="3844" max="3844" width="8.85546875" style="1"/>
    <col min="3845" max="3845" width="44.7109375" style="1" bestFit="1" customWidth="1"/>
    <col min="3846" max="3846" width="5" style="1" bestFit="1" customWidth="1"/>
    <col min="3847" max="4097" width="8.85546875" style="1"/>
    <col min="4098" max="4098" width="20.7109375" style="1" bestFit="1" customWidth="1"/>
    <col min="4099" max="4099" width="18" style="1" bestFit="1" customWidth="1"/>
    <col min="4100" max="4100" width="8.85546875" style="1"/>
    <col min="4101" max="4101" width="44.7109375" style="1" bestFit="1" customWidth="1"/>
    <col min="4102" max="4102" width="5" style="1" bestFit="1" customWidth="1"/>
    <col min="4103" max="4353" width="8.85546875" style="1"/>
    <col min="4354" max="4354" width="20.7109375" style="1" bestFit="1" customWidth="1"/>
    <col min="4355" max="4355" width="18" style="1" bestFit="1" customWidth="1"/>
    <col min="4356" max="4356" width="8.85546875" style="1"/>
    <col min="4357" max="4357" width="44.7109375" style="1" bestFit="1" customWidth="1"/>
    <col min="4358" max="4358" width="5" style="1" bestFit="1" customWidth="1"/>
    <col min="4359" max="4609" width="8.85546875" style="1"/>
    <col min="4610" max="4610" width="20.7109375" style="1" bestFit="1" customWidth="1"/>
    <col min="4611" max="4611" width="18" style="1" bestFit="1" customWidth="1"/>
    <col min="4612" max="4612" width="8.85546875" style="1"/>
    <col min="4613" max="4613" width="44.7109375" style="1" bestFit="1" customWidth="1"/>
    <col min="4614" max="4614" width="5" style="1" bestFit="1" customWidth="1"/>
    <col min="4615" max="4865" width="8.85546875" style="1"/>
    <col min="4866" max="4866" width="20.7109375" style="1" bestFit="1" customWidth="1"/>
    <col min="4867" max="4867" width="18" style="1" bestFit="1" customWidth="1"/>
    <col min="4868" max="4868" width="8.85546875" style="1"/>
    <col min="4869" max="4869" width="44.7109375" style="1" bestFit="1" customWidth="1"/>
    <col min="4870" max="4870" width="5" style="1" bestFit="1" customWidth="1"/>
    <col min="4871" max="5121" width="8.85546875" style="1"/>
    <col min="5122" max="5122" width="20.7109375" style="1" bestFit="1" customWidth="1"/>
    <col min="5123" max="5123" width="18" style="1" bestFit="1" customWidth="1"/>
    <col min="5124" max="5124" width="8.85546875" style="1"/>
    <col min="5125" max="5125" width="44.7109375" style="1" bestFit="1" customWidth="1"/>
    <col min="5126" max="5126" width="5" style="1" bestFit="1" customWidth="1"/>
    <col min="5127" max="5377" width="8.85546875" style="1"/>
    <col min="5378" max="5378" width="20.7109375" style="1" bestFit="1" customWidth="1"/>
    <col min="5379" max="5379" width="18" style="1" bestFit="1" customWidth="1"/>
    <col min="5380" max="5380" width="8.85546875" style="1"/>
    <col min="5381" max="5381" width="44.7109375" style="1" bestFit="1" customWidth="1"/>
    <col min="5382" max="5382" width="5" style="1" bestFit="1" customWidth="1"/>
    <col min="5383" max="5633" width="8.85546875" style="1"/>
    <col min="5634" max="5634" width="20.7109375" style="1" bestFit="1" customWidth="1"/>
    <col min="5635" max="5635" width="18" style="1" bestFit="1" customWidth="1"/>
    <col min="5636" max="5636" width="8.85546875" style="1"/>
    <col min="5637" max="5637" width="44.7109375" style="1" bestFit="1" customWidth="1"/>
    <col min="5638" max="5638" width="5" style="1" bestFit="1" customWidth="1"/>
    <col min="5639" max="5889" width="8.85546875" style="1"/>
    <col min="5890" max="5890" width="20.7109375" style="1" bestFit="1" customWidth="1"/>
    <col min="5891" max="5891" width="18" style="1" bestFit="1" customWidth="1"/>
    <col min="5892" max="5892" width="8.85546875" style="1"/>
    <col min="5893" max="5893" width="44.7109375" style="1" bestFit="1" customWidth="1"/>
    <col min="5894" max="5894" width="5" style="1" bestFit="1" customWidth="1"/>
    <col min="5895" max="6145" width="8.85546875" style="1"/>
    <col min="6146" max="6146" width="20.7109375" style="1" bestFit="1" customWidth="1"/>
    <col min="6147" max="6147" width="18" style="1" bestFit="1" customWidth="1"/>
    <col min="6148" max="6148" width="8.85546875" style="1"/>
    <col min="6149" max="6149" width="44.7109375" style="1" bestFit="1" customWidth="1"/>
    <col min="6150" max="6150" width="5" style="1" bestFit="1" customWidth="1"/>
    <col min="6151" max="6401" width="8.85546875" style="1"/>
    <col min="6402" max="6402" width="20.7109375" style="1" bestFit="1" customWidth="1"/>
    <col min="6403" max="6403" width="18" style="1" bestFit="1" customWidth="1"/>
    <col min="6404" max="6404" width="8.85546875" style="1"/>
    <col min="6405" max="6405" width="44.7109375" style="1" bestFit="1" customWidth="1"/>
    <col min="6406" max="6406" width="5" style="1" bestFit="1" customWidth="1"/>
    <col min="6407" max="6657" width="8.85546875" style="1"/>
    <col min="6658" max="6658" width="20.7109375" style="1" bestFit="1" customWidth="1"/>
    <col min="6659" max="6659" width="18" style="1" bestFit="1" customWidth="1"/>
    <col min="6660" max="6660" width="8.85546875" style="1"/>
    <col min="6661" max="6661" width="44.7109375" style="1" bestFit="1" customWidth="1"/>
    <col min="6662" max="6662" width="5" style="1" bestFit="1" customWidth="1"/>
    <col min="6663" max="6913" width="8.85546875" style="1"/>
    <col min="6914" max="6914" width="20.7109375" style="1" bestFit="1" customWidth="1"/>
    <col min="6915" max="6915" width="18" style="1" bestFit="1" customWidth="1"/>
    <col min="6916" max="6916" width="8.85546875" style="1"/>
    <col min="6917" max="6917" width="44.7109375" style="1" bestFit="1" customWidth="1"/>
    <col min="6918" max="6918" width="5" style="1" bestFit="1" customWidth="1"/>
    <col min="6919" max="7169" width="8.85546875" style="1"/>
    <col min="7170" max="7170" width="20.7109375" style="1" bestFit="1" customWidth="1"/>
    <col min="7171" max="7171" width="18" style="1" bestFit="1" customWidth="1"/>
    <col min="7172" max="7172" width="8.85546875" style="1"/>
    <col min="7173" max="7173" width="44.7109375" style="1" bestFit="1" customWidth="1"/>
    <col min="7174" max="7174" width="5" style="1" bestFit="1" customWidth="1"/>
    <col min="7175" max="7425" width="8.85546875" style="1"/>
    <col min="7426" max="7426" width="20.7109375" style="1" bestFit="1" customWidth="1"/>
    <col min="7427" max="7427" width="18" style="1" bestFit="1" customWidth="1"/>
    <col min="7428" max="7428" width="8.85546875" style="1"/>
    <col min="7429" max="7429" width="44.7109375" style="1" bestFit="1" customWidth="1"/>
    <col min="7430" max="7430" width="5" style="1" bestFit="1" customWidth="1"/>
    <col min="7431" max="7681" width="8.85546875" style="1"/>
    <col min="7682" max="7682" width="20.7109375" style="1" bestFit="1" customWidth="1"/>
    <col min="7683" max="7683" width="18" style="1" bestFit="1" customWidth="1"/>
    <col min="7684" max="7684" width="8.85546875" style="1"/>
    <col min="7685" max="7685" width="44.7109375" style="1" bestFit="1" customWidth="1"/>
    <col min="7686" max="7686" width="5" style="1" bestFit="1" customWidth="1"/>
    <col min="7687" max="7937" width="8.85546875" style="1"/>
    <col min="7938" max="7938" width="20.7109375" style="1" bestFit="1" customWidth="1"/>
    <col min="7939" max="7939" width="18" style="1" bestFit="1" customWidth="1"/>
    <col min="7940" max="7940" width="8.85546875" style="1"/>
    <col min="7941" max="7941" width="44.7109375" style="1" bestFit="1" customWidth="1"/>
    <col min="7942" max="7942" width="5" style="1" bestFit="1" customWidth="1"/>
    <col min="7943" max="8193" width="8.85546875" style="1"/>
    <col min="8194" max="8194" width="20.7109375" style="1" bestFit="1" customWidth="1"/>
    <col min="8195" max="8195" width="18" style="1" bestFit="1" customWidth="1"/>
    <col min="8196" max="8196" width="8.85546875" style="1"/>
    <col min="8197" max="8197" width="44.7109375" style="1" bestFit="1" customWidth="1"/>
    <col min="8198" max="8198" width="5" style="1" bestFit="1" customWidth="1"/>
    <col min="8199" max="8449" width="8.85546875" style="1"/>
    <col min="8450" max="8450" width="20.7109375" style="1" bestFit="1" customWidth="1"/>
    <col min="8451" max="8451" width="18" style="1" bestFit="1" customWidth="1"/>
    <col min="8452" max="8452" width="8.85546875" style="1"/>
    <col min="8453" max="8453" width="44.7109375" style="1" bestFit="1" customWidth="1"/>
    <col min="8454" max="8454" width="5" style="1" bestFit="1" customWidth="1"/>
    <col min="8455" max="8705" width="8.85546875" style="1"/>
    <col min="8706" max="8706" width="20.7109375" style="1" bestFit="1" customWidth="1"/>
    <col min="8707" max="8707" width="18" style="1" bestFit="1" customWidth="1"/>
    <col min="8708" max="8708" width="8.85546875" style="1"/>
    <col min="8709" max="8709" width="44.7109375" style="1" bestFit="1" customWidth="1"/>
    <col min="8710" max="8710" width="5" style="1" bestFit="1" customWidth="1"/>
    <col min="8711" max="8961" width="8.85546875" style="1"/>
    <col min="8962" max="8962" width="20.7109375" style="1" bestFit="1" customWidth="1"/>
    <col min="8963" max="8963" width="18" style="1" bestFit="1" customWidth="1"/>
    <col min="8964" max="8964" width="8.85546875" style="1"/>
    <col min="8965" max="8965" width="44.7109375" style="1" bestFit="1" customWidth="1"/>
    <col min="8966" max="8966" width="5" style="1" bestFit="1" customWidth="1"/>
    <col min="8967" max="9217" width="8.85546875" style="1"/>
    <col min="9218" max="9218" width="20.7109375" style="1" bestFit="1" customWidth="1"/>
    <col min="9219" max="9219" width="18" style="1" bestFit="1" customWidth="1"/>
    <col min="9220" max="9220" width="8.85546875" style="1"/>
    <col min="9221" max="9221" width="44.7109375" style="1" bestFit="1" customWidth="1"/>
    <col min="9222" max="9222" width="5" style="1" bestFit="1" customWidth="1"/>
    <col min="9223" max="9473" width="8.85546875" style="1"/>
    <col min="9474" max="9474" width="20.7109375" style="1" bestFit="1" customWidth="1"/>
    <col min="9475" max="9475" width="18" style="1" bestFit="1" customWidth="1"/>
    <col min="9476" max="9476" width="8.85546875" style="1"/>
    <col min="9477" max="9477" width="44.7109375" style="1" bestFit="1" customWidth="1"/>
    <col min="9478" max="9478" width="5" style="1" bestFit="1" customWidth="1"/>
    <col min="9479" max="9729" width="8.85546875" style="1"/>
    <col min="9730" max="9730" width="20.7109375" style="1" bestFit="1" customWidth="1"/>
    <col min="9731" max="9731" width="18" style="1" bestFit="1" customWidth="1"/>
    <col min="9732" max="9732" width="8.85546875" style="1"/>
    <col min="9733" max="9733" width="44.7109375" style="1" bestFit="1" customWidth="1"/>
    <col min="9734" max="9734" width="5" style="1" bestFit="1" customWidth="1"/>
    <col min="9735" max="9985" width="8.85546875" style="1"/>
    <col min="9986" max="9986" width="20.7109375" style="1" bestFit="1" customWidth="1"/>
    <col min="9987" max="9987" width="18" style="1" bestFit="1" customWidth="1"/>
    <col min="9988" max="9988" width="8.85546875" style="1"/>
    <col min="9989" max="9989" width="44.7109375" style="1" bestFit="1" customWidth="1"/>
    <col min="9990" max="9990" width="5" style="1" bestFit="1" customWidth="1"/>
    <col min="9991" max="10241" width="8.85546875" style="1"/>
    <col min="10242" max="10242" width="20.7109375" style="1" bestFit="1" customWidth="1"/>
    <col min="10243" max="10243" width="18" style="1" bestFit="1" customWidth="1"/>
    <col min="10244" max="10244" width="8.85546875" style="1"/>
    <col min="10245" max="10245" width="44.7109375" style="1" bestFit="1" customWidth="1"/>
    <col min="10246" max="10246" width="5" style="1" bestFit="1" customWidth="1"/>
    <col min="10247" max="10497" width="8.85546875" style="1"/>
    <col min="10498" max="10498" width="20.7109375" style="1" bestFit="1" customWidth="1"/>
    <col min="10499" max="10499" width="18" style="1" bestFit="1" customWidth="1"/>
    <col min="10500" max="10500" width="8.85546875" style="1"/>
    <col min="10501" max="10501" width="44.7109375" style="1" bestFit="1" customWidth="1"/>
    <col min="10502" max="10502" width="5" style="1" bestFit="1" customWidth="1"/>
    <col min="10503" max="10753" width="8.85546875" style="1"/>
    <col min="10754" max="10754" width="20.7109375" style="1" bestFit="1" customWidth="1"/>
    <col min="10755" max="10755" width="18" style="1" bestFit="1" customWidth="1"/>
    <col min="10756" max="10756" width="8.85546875" style="1"/>
    <col min="10757" max="10757" width="44.7109375" style="1" bestFit="1" customWidth="1"/>
    <col min="10758" max="10758" width="5" style="1" bestFit="1" customWidth="1"/>
    <col min="10759" max="11009" width="8.85546875" style="1"/>
    <col min="11010" max="11010" width="20.7109375" style="1" bestFit="1" customWidth="1"/>
    <col min="11011" max="11011" width="18" style="1" bestFit="1" customWidth="1"/>
    <col min="11012" max="11012" width="8.85546875" style="1"/>
    <col min="11013" max="11013" width="44.7109375" style="1" bestFit="1" customWidth="1"/>
    <col min="11014" max="11014" width="5" style="1" bestFit="1" customWidth="1"/>
    <col min="11015" max="11265" width="8.85546875" style="1"/>
    <col min="11266" max="11266" width="20.7109375" style="1" bestFit="1" customWidth="1"/>
    <col min="11267" max="11267" width="18" style="1" bestFit="1" customWidth="1"/>
    <col min="11268" max="11268" width="8.85546875" style="1"/>
    <col min="11269" max="11269" width="44.7109375" style="1" bestFit="1" customWidth="1"/>
    <col min="11270" max="11270" width="5" style="1" bestFit="1" customWidth="1"/>
    <col min="11271" max="11521" width="8.85546875" style="1"/>
    <col min="11522" max="11522" width="20.7109375" style="1" bestFit="1" customWidth="1"/>
    <col min="11523" max="11523" width="18" style="1" bestFit="1" customWidth="1"/>
    <col min="11524" max="11524" width="8.85546875" style="1"/>
    <col min="11525" max="11525" width="44.7109375" style="1" bestFit="1" customWidth="1"/>
    <col min="11526" max="11526" width="5" style="1" bestFit="1" customWidth="1"/>
    <col min="11527" max="11777" width="8.85546875" style="1"/>
    <col min="11778" max="11778" width="20.7109375" style="1" bestFit="1" customWidth="1"/>
    <col min="11779" max="11779" width="18" style="1" bestFit="1" customWidth="1"/>
    <col min="11780" max="11780" width="8.85546875" style="1"/>
    <col min="11781" max="11781" width="44.7109375" style="1" bestFit="1" customWidth="1"/>
    <col min="11782" max="11782" width="5" style="1" bestFit="1" customWidth="1"/>
    <col min="11783" max="12033" width="8.85546875" style="1"/>
    <col min="12034" max="12034" width="20.7109375" style="1" bestFit="1" customWidth="1"/>
    <col min="12035" max="12035" width="18" style="1" bestFit="1" customWidth="1"/>
    <col min="12036" max="12036" width="8.85546875" style="1"/>
    <col min="12037" max="12037" width="44.7109375" style="1" bestFit="1" customWidth="1"/>
    <col min="12038" max="12038" width="5" style="1" bestFit="1" customWidth="1"/>
    <col min="12039" max="12289" width="8.85546875" style="1"/>
    <col min="12290" max="12290" width="20.7109375" style="1" bestFit="1" customWidth="1"/>
    <col min="12291" max="12291" width="18" style="1" bestFit="1" customWidth="1"/>
    <col min="12292" max="12292" width="8.85546875" style="1"/>
    <col min="12293" max="12293" width="44.7109375" style="1" bestFit="1" customWidth="1"/>
    <col min="12294" max="12294" width="5" style="1" bestFit="1" customWidth="1"/>
    <col min="12295" max="12545" width="8.85546875" style="1"/>
    <col min="12546" max="12546" width="20.7109375" style="1" bestFit="1" customWidth="1"/>
    <col min="12547" max="12547" width="18" style="1" bestFit="1" customWidth="1"/>
    <col min="12548" max="12548" width="8.85546875" style="1"/>
    <col min="12549" max="12549" width="44.7109375" style="1" bestFit="1" customWidth="1"/>
    <col min="12550" max="12550" width="5" style="1" bestFit="1" customWidth="1"/>
    <col min="12551" max="12801" width="8.85546875" style="1"/>
    <col min="12802" max="12802" width="20.7109375" style="1" bestFit="1" customWidth="1"/>
    <col min="12803" max="12803" width="18" style="1" bestFit="1" customWidth="1"/>
    <col min="12804" max="12804" width="8.85546875" style="1"/>
    <col min="12805" max="12805" width="44.7109375" style="1" bestFit="1" customWidth="1"/>
    <col min="12806" max="12806" width="5" style="1" bestFit="1" customWidth="1"/>
    <col min="12807" max="13057" width="8.85546875" style="1"/>
    <col min="13058" max="13058" width="20.7109375" style="1" bestFit="1" customWidth="1"/>
    <col min="13059" max="13059" width="18" style="1" bestFit="1" customWidth="1"/>
    <col min="13060" max="13060" width="8.85546875" style="1"/>
    <col min="13061" max="13061" width="44.7109375" style="1" bestFit="1" customWidth="1"/>
    <col min="13062" max="13062" width="5" style="1" bestFit="1" customWidth="1"/>
    <col min="13063" max="13313" width="8.85546875" style="1"/>
    <col min="13314" max="13314" width="20.7109375" style="1" bestFit="1" customWidth="1"/>
    <col min="13315" max="13315" width="18" style="1" bestFit="1" customWidth="1"/>
    <col min="13316" max="13316" width="8.85546875" style="1"/>
    <col min="13317" max="13317" width="44.7109375" style="1" bestFit="1" customWidth="1"/>
    <col min="13318" max="13318" width="5" style="1" bestFit="1" customWidth="1"/>
    <col min="13319" max="13569" width="8.85546875" style="1"/>
    <col min="13570" max="13570" width="20.7109375" style="1" bestFit="1" customWidth="1"/>
    <col min="13571" max="13571" width="18" style="1" bestFit="1" customWidth="1"/>
    <col min="13572" max="13572" width="8.85546875" style="1"/>
    <col min="13573" max="13573" width="44.7109375" style="1" bestFit="1" customWidth="1"/>
    <col min="13574" max="13574" width="5" style="1" bestFit="1" customWidth="1"/>
    <col min="13575" max="13825" width="8.85546875" style="1"/>
    <col min="13826" max="13826" width="20.7109375" style="1" bestFit="1" customWidth="1"/>
    <col min="13827" max="13827" width="18" style="1" bestFit="1" customWidth="1"/>
    <col min="13828" max="13828" width="8.85546875" style="1"/>
    <col min="13829" max="13829" width="44.7109375" style="1" bestFit="1" customWidth="1"/>
    <col min="13830" max="13830" width="5" style="1" bestFit="1" customWidth="1"/>
    <col min="13831" max="14081" width="8.85546875" style="1"/>
    <col min="14082" max="14082" width="20.7109375" style="1" bestFit="1" customWidth="1"/>
    <col min="14083" max="14083" width="18" style="1" bestFit="1" customWidth="1"/>
    <col min="14084" max="14084" width="8.85546875" style="1"/>
    <col min="14085" max="14085" width="44.7109375" style="1" bestFit="1" customWidth="1"/>
    <col min="14086" max="14086" width="5" style="1" bestFit="1" customWidth="1"/>
    <col min="14087" max="14337" width="8.85546875" style="1"/>
    <col min="14338" max="14338" width="20.7109375" style="1" bestFit="1" customWidth="1"/>
    <col min="14339" max="14339" width="18" style="1" bestFit="1" customWidth="1"/>
    <col min="14340" max="14340" width="8.85546875" style="1"/>
    <col min="14341" max="14341" width="44.7109375" style="1" bestFit="1" customWidth="1"/>
    <col min="14342" max="14342" width="5" style="1" bestFit="1" customWidth="1"/>
    <col min="14343" max="14593" width="8.85546875" style="1"/>
    <col min="14594" max="14594" width="20.7109375" style="1" bestFit="1" customWidth="1"/>
    <col min="14595" max="14595" width="18" style="1" bestFit="1" customWidth="1"/>
    <col min="14596" max="14596" width="8.85546875" style="1"/>
    <col min="14597" max="14597" width="44.7109375" style="1" bestFit="1" customWidth="1"/>
    <col min="14598" max="14598" width="5" style="1" bestFit="1" customWidth="1"/>
    <col min="14599" max="14849" width="8.85546875" style="1"/>
    <col min="14850" max="14850" width="20.7109375" style="1" bestFit="1" customWidth="1"/>
    <col min="14851" max="14851" width="18" style="1" bestFit="1" customWidth="1"/>
    <col min="14852" max="14852" width="8.85546875" style="1"/>
    <col min="14853" max="14853" width="44.7109375" style="1" bestFit="1" customWidth="1"/>
    <col min="14854" max="14854" width="5" style="1" bestFit="1" customWidth="1"/>
    <col min="14855" max="15105" width="8.85546875" style="1"/>
    <col min="15106" max="15106" width="20.7109375" style="1" bestFit="1" customWidth="1"/>
    <col min="15107" max="15107" width="18" style="1" bestFit="1" customWidth="1"/>
    <col min="15108" max="15108" width="8.85546875" style="1"/>
    <col min="15109" max="15109" width="44.7109375" style="1" bestFit="1" customWidth="1"/>
    <col min="15110" max="15110" width="5" style="1" bestFit="1" customWidth="1"/>
    <col min="15111" max="15361" width="8.85546875" style="1"/>
    <col min="15362" max="15362" width="20.7109375" style="1" bestFit="1" customWidth="1"/>
    <col min="15363" max="15363" width="18" style="1" bestFit="1" customWidth="1"/>
    <col min="15364" max="15364" width="8.85546875" style="1"/>
    <col min="15365" max="15365" width="44.7109375" style="1" bestFit="1" customWidth="1"/>
    <col min="15366" max="15366" width="5" style="1" bestFit="1" customWidth="1"/>
    <col min="15367" max="15617" width="8.85546875" style="1"/>
    <col min="15618" max="15618" width="20.7109375" style="1" bestFit="1" customWidth="1"/>
    <col min="15619" max="15619" width="18" style="1" bestFit="1" customWidth="1"/>
    <col min="15620" max="15620" width="8.85546875" style="1"/>
    <col min="15621" max="15621" width="44.7109375" style="1" bestFit="1" customWidth="1"/>
    <col min="15622" max="15622" width="5" style="1" bestFit="1" customWidth="1"/>
    <col min="15623" max="15873" width="8.85546875" style="1"/>
    <col min="15874" max="15874" width="20.7109375" style="1" bestFit="1" customWidth="1"/>
    <col min="15875" max="15875" width="18" style="1" bestFit="1" customWidth="1"/>
    <col min="15876" max="15876" width="8.85546875" style="1"/>
    <col min="15877" max="15877" width="44.7109375" style="1" bestFit="1" customWidth="1"/>
    <col min="15878" max="15878" width="5" style="1" bestFit="1" customWidth="1"/>
    <col min="15879" max="16129" width="8.85546875" style="1"/>
    <col min="16130" max="16130" width="20.7109375" style="1" bestFit="1" customWidth="1"/>
    <col min="16131" max="16131" width="18" style="1" bestFit="1" customWidth="1"/>
    <col min="16132" max="16132" width="8.85546875" style="1"/>
    <col min="16133" max="16133" width="44.7109375" style="1" bestFit="1" customWidth="1"/>
    <col min="16134" max="16134" width="5" style="1" bestFit="1" customWidth="1"/>
    <col min="16135" max="16384" width="8.85546875" style="1"/>
  </cols>
  <sheetData>
    <row r="1" spans="1:6" x14ac:dyDescent="0.2">
      <c r="A1" s="1">
        <v>1</v>
      </c>
      <c r="B1" s="1" t="s">
        <v>0</v>
      </c>
      <c r="C1" s="2">
        <v>129500000</v>
      </c>
      <c r="E1" s="1" t="s">
        <v>1</v>
      </c>
      <c r="F1" s="1">
        <v>0.45</v>
      </c>
    </row>
    <row r="2" spans="1:6" x14ac:dyDescent="0.2">
      <c r="A2" s="1">
        <v>2</v>
      </c>
      <c r="B2" s="1" t="s">
        <v>2</v>
      </c>
      <c r="C2" s="2">
        <v>133500000</v>
      </c>
      <c r="E2" s="1" t="s">
        <v>3</v>
      </c>
      <c r="F2" s="1">
        <v>0.31</v>
      </c>
    </row>
    <row r="3" spans="1:6" x14ac:dyDescent="0.2">
      <c r="A3" s="1">
        <v>3</v>
      </c>
      <c r="B3" s="1" t="s">
        <v>4</v>
      </c>
      <c r="C3" s="2">
        <v>112000000</v>
      </c>
      <c r="E3" s="1" t="s">
        <v>5</v>
      </c>
      <c r="F3" s="1">
        <v>0.16</v>
      </c>
    </row>
    <row r="4" spans="1:6" x14ac:dyDescent="0.2">
      <c r="A4" s="1">
        <v>4</v>
      </c>
      <c r="B4" s="1" t="s">
        <v>6</v>
      </c>
      <c r="C4" s="2">
        <v>106500000</v>
      </c>
      <c r="E4" s="1" t="s">
        <v>7</v>
      </c>
      <c r="F4" s="1">
        <v>0.08</v>
      </c>
    </row>
    <row r="5" spans="1:6" x14ac:dyDescent="0.2">
      <c r="A5" s="1">
        <v>5</v>
      </c>
      <c r="B5" s="1" t="s">
        <v>8</v>
      </c>
      <c r="C5" s="2">
        <v>114500000</v>
      </c>
    </row>
    <row r="6" spans="1:6" x14ac:dyDescent="0.2">
      <c r="A6" s="1">
        <v>6</v>
      </c>
      <c r="B6" s="1" t="s">
        <v>9</v>
      </c>
      <c r="C6" s="2">
        <v>100000000</v>
      </c>
    </row>
    <row r="7" spans="1:6" x14ac:dyDescent="0.2">
      <c r="A7" s="1">
        <v>7</v>
      </c>
      <c r="B7" s="1" t="s">
        <v>10</v>
      </c>
      <c r="C7" s="2">
        <v>146000000</v>
      </c>
    </row>
    <row r="8" spans="1:6" x14ac:dyDescent="0.2">
      <c r="A8" s="1">
        <v>8</v>
      </c>
      <c r="B8" s="1" t="s">
        <v>11</v>
      </c>
      <c r="C8" s="2">
        <v>146500000</v>
      </c>
    </row>
    <row r="9" spans="1:6" x14ac:dyDescent="0.2">
      <c r="A9" s="1">
        <v>9</v>
      </c>
      <c r="B9" s="1" t="s">
        <v>12</v>
      </c>
      <c r="C9" s="2">
        <v>177500000</v>
      </c>
    </row>
    <row r="10" spans="1:6" x14ac:dyDescent="0.2">
      <c r="A10" s="1">
        <v>10</v>
      </c>
      <c r="B10" s="1" t="s">
        <v>13</v>
      </c>
      <c r="C10" s="2">
        <v>47000000</v>
      </c>
    </row>
    <row r="11" spans="1:6" x14ac:dyDescent="0.2">
      <c r="A11" s="1">
        <v>11</v>
      </c>
      <c r="B11" s="1" t="s">
        <v>14</v>
      </c>
      <c r="C11" s="2">
        <v>86000000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Četnost výkonů </vt:lpstr>
      <vt:lpstr>Nab list část_1</vt:lpstr>
      <vt:lpstr>List1</vt:lpstr>
      <vt:lpstr>'Četnost výkonů '!Oblast_tisku</vt:lpstr>
      <vt:lpstr>'Nab list část_1'!Oblast_tisku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2020-11-12T16:55:22Z</dcterms:modified>
</cp:coreProperties>
</file>