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codeName="ThisWorkbook"/>
  <bookViews>
    <workbookView xWindow="65416" yWindow="65416" windowWidth="29040" windowHeight="15840" firstSheet="2" activeTab="2"/>
  </bookViews>
  <sheets>
    <sheet name="Úvod" sheetId="42" r:id="rId1"/>
    <sheet name="Projektové práce" sheetId="44" r:id="rId2"/>
    <sheet name="Školení" sheetId="45" r:id="rId3"/>
    <sheet name="Rozvojové práce" sheetId="35" r:id="rId4"/>
    <sheet name="Podpora - SLA" sheetId="37" r:id="rId5"/>
    <sheet name="Lic. - TDC a EACS" sheetId="39" r:id="rId6"/>
    <sheet name="Lic. - energetické obj." sheetId="40" r:id="rId7"/>
    <sheet name="Lic. - neenergetické obj." sheetId="41" r:id="rId8"/>
    <sheet name="Rekapitulace" sheetId="32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<sst xmlns="http://schemas.openxmlformats.org/spreadsheetml/2006/main" count="654" uniqueCount="133">
  <si>
    <t>Název dodavatele:</t>
  </si>
  <si>
    <t>IČ:</t>
  </si>
  <si>
    <t>MJ</t>
  </si>
  <si>
    <t>Počet</t>
  </si>
  <si>
    <t>celek</t>
  </si>
  <si>
    <t>1.2.1. Dodávka a instalace SW (pro test a produkci))</t>
  </si>
  <si>
    <t>1.2.2. Dodávka a instalace HW (pracovní stanice, viz ZD kapitola 2)</t>
  </si>
  <si>
    <t>1.2.3. Dodávka a instalace HW (provozní servery pro test a produkci, viz ZD kapitola 2)</t>
  </si>
  <si>
    <t>Projektové práce</t>
  </si>
  <si>
    <t>Rok</t>
  </si>
  <si>
    <t>Počet uživatelů TDC (bez EACS)</t>
  </si>
  <si>
    <t>Počet NVR</t>
  </si>
  <si>
    <t>Počet kamer</t>
  </si>
  <si>
    <t>Počet čteček čipových karet</t>
  </si>
  <si>
    <t>Datum:</t>
  </si>
  <si>
    <t>jméno a podpis oprávněné osoby dodavatele</t>
  </si>
  <si>
    <t>Celková cena v Kč bez DPH</t>
  </si>
  <si>
    <t>Projektový manager</t>
  </si>
  <si>
    <t>Architekt řešení</t>
  </si>
  <si>
    <t>Konzultant</t>
  </si>
  <si>
    <t>Programátor</t>
  </si>
  <si>
    <t>Cena rozvojových prací</t>
  </si>
  <si>
    <t>Cena v Kč bez DPH</t>
  </si>
  <si>
    <t>Měsíční náklady</t>
  </si>
  <si>
    <t>Celkové náklady</t>
  </si>
  <si>
    <t>Ceníková položka</t>
  </si>
  <si>
    <t>---</t>
  </si>
  <si>
    <t>Tester</t>
  </si>
  <si>
    <t>Počet nativních stanic</t>
  </si>
  <si>
    <t>Počet správců přístupových oprávnění EACS (tenký klient)</t>
  </si>
  <si>
    <t>Počet obsluhy návštěvnického modulu (tenký klient)</t>
  </si>
  <si>
    <t>Počet vydaných čipových karet (identifikátorů)</t>
  </si>
  <si>
    <t>Typ licence</t>
  </si>
  <si>
    <t>Celkem</t>
  </si>
  <si>
    <t>Cena licencí - TDC a EACS</t>
  </si>
  <si>
    <t>Počet objektů</t>
  </si>
  <si>
    <t>Počet ústředen PZTS</t>
  </si>
  <si>
    <t>Počet ústředen pro provozní čidla</t>
  </si>
  <si>
    <t>Počet ústředen EPS</t>
  </si>
  <si>
    <t>Počet PZTS čidel (+požární čidla do ústředny PZTS)</t>
  </si>
  <si>
    <t>Počet dveří s EACS</t>
  </si>
  <si>
    <t>Provozní čidla (měření teploty, vlhkosti atd)</t>
  </si>
  <si>
    <t>Cena licencí - energetické objekty</t>
  </si>
  <si>
    <t>Cena licencí - neenergetické objekty</t>
  </si>
  <si>
    <t>Pokyny pro vyplnění nabídkového listu:</t>
  </si>
  <si>
    <t>Prohlášení dodavatele:</t>
  </si>
  <si>
    <t>Prohlašuji, že plně respektujeme podmínky zadavatele, že námi nabízené zboží splňuje požadovanou kvalitu a provedení  a veškeré námi uvedené údaje jsou pravdivé a závazné.</t>
  </si>
  <si>
    <t>1.1. Koncepční fáze (cílový koncept, backlog …)</t>
  </si>
  <si>
    <t>1.2. Realizace</t>
  </si>
  <si>
    <t>1.3. Integrace (viz ZD kapitola 5.8.)</t>
  </si>
  <si>
    <t>1.4. Příprava zákaznických testovacich scénářů v trackovacím systému JIRA v rámci sprintů (pozn.: předpokládáme, že úvodní testy proběhnou na straně dodavatele. Testovací scénáře budou sloužit pro účely zákaznického testu.)</t>
  </si>
  <si>
    <t>Modelový příklad</t>
  </si>
  <si>
    <t>Cena v Kč bez DPH / MD</t>
  </si>
  <si>
    <t>Typ dodavatelské role</t>
  </si>
  <si>
    <t>Kalkulace nákladů rozvojových prací a změnových požadavků</t>
  </si>
  <si>
    <t>Průměrné náklady na alokované člověko dny (MD)</t>
  </si>
  <si>
    <t>Typ nákladu</t>
  </si>
  <si>
    <t>Roční náklady</t>
  </si>
  <si>
    <t>Cena za poskytnutí servisní aplikační podpory dle servisní smlouvy</t>
  </si>
  <si>
    <t>Cena servisní aplikační podpory (SLA)</t>
  </si>
  <si>
    <t>Nabídková cena celkem</t>
  </si>
  <si>
    <t>Dodávka systému pro zajištění IT řešení Technických dohledových center včetně systému pro kontroly vstupů</t>
  </si>
  <si>
    <t>Nabídkový list</t>
  </si>
  <si>
    <t>Rekapitulace ceníkových položek</t>
  </si>
  <si>
    <t>2. Uživatelská, technická, administrátorská a instalační dokumentace</t>
  </si>
  <si>
    <t>1. Implementační práce</t>
  </si>
  <si>
    <t>1.5. FAT</t>
  </si>
  <si>
    <t>1.6. Akceptační testování - UAT (podpora + příprava testovacích scénářů v trackovacím systému JIRA)</t>
  </si>
  <si>
    <t>2.1. Cena uživatelské, technické, administrátorské a instalační dokumentace</t>
  </si>
  <si>
    <t>3) Na úvodu každého listu je vysvětlení, k jaké projektové části se kalkulace vztahuje a jaký je její význam</t>
  </si>
  <si>
    <t>1) níže uvedená kalkulace slouží pro rozpad nabídkové ceny rozvojových prací a realizace změnových požadavků v daných letech</t>
  </si>
  <si>
    <t>1) níže uvedená kalkulace slouží pro rozpad nabídkové ceny servisní aplikační podpory, která bude zahájena pro předání díla do provozu</t>
  </si>
  <si>
    <t>Kalkulace ceny licencí pro TDC a modulu EACS</t>
  </si>
  <si>
    <t>Kalkulace ceny licencí pro energetické objekty</t>
  </si>
  <si>
    <t>Kalkulace ceny licencí pro neenergetické objekty</t>
  </si>
  <si>
    <t>1) níže uvedená kalkulace slouží pro rozpad nabídkové ceny licencí pro TDC a modulu EACS</t>
  </si>
  <si>
    <t>1) níže uvedená kalkulace slouží pro rozpad nabídkové ceny licencí pro energetické objekty</t>
  </si>
  <si>
    <t>1) níže uvedená kalkulace slouží pro rozpad nabídkové ceny licencí pro neenergetické objekty</t>
  </si>
  <si>
    <t>1) níže uvedená kalkulace slouží jako rekapitulace všech výsledných cen dílčích kalkulací</t>
  </si>
  <si>
    <t>Kvartální náklady</t>
  </si>
  <si>
    <t>Projektový manažer - předpokládaný počet potřebných člověko dní (MD)</t>
  </si>
  <si>
    <t>Architekt řešení - předpokládaný počet potřebných člověko dní (MD)</t>
  </si>
  <si>
    <t>Tester - předpokládaný počet potřebných člověko dní (MD)</t>
  </si>
  <si>
    <t>Konzultant - předpokládaný počet potřebných člověko dní (MD)</t>
  </si>
  <si>
    <t>Programátor - předpokládaný počet potřebných člověko dní (MD)</t>
  </si>
  <si>
    <t>Orientační počet nově poptávaných licencí daného typu v daném roce</t>
  </si>
  <si>
    <t>Celková v Kč bez DPH</t>
  </si>
  <si>
    <t>Maximální počet licencí daného typu v rámci jednoho licenčního balíku</t>
  </si>
  <si>
    <t>Celkové náklady na alokované člověko dny (MD)</t>
  </si>
  <si>
    <t>4) upozorňujeme, že příklad je modelový a slouží pouze pro účely vyhodnocení cenové nabídky, objednatel si vyhrazuje právo do roku 2030 objednat 0 až celkový předpokládaný počet člověko dní</t>
  </si>
  <si>
    <t>Celkový předpokládaný počet potřebných člověko dní (MD) pro řešení rozvojových a změnových požadavků</t>
  </si>
  <si>
    <r>
      <t xml:space="preserve">2) pro hodnocení cenových nabídek bude použita položka </t>
    </r>
    <r>
      <rPr>
        <b/>
        <i/>
        <sz val="11"/>
        <color theme="1"/>
        <rFont val="Calibri"/>
        <family val="2"/>
        <scheme val="minor"/>
      </rPr>
      <t>"Nabídková cena celkem"</t>
    </r>
  </si>
  <si>
    <t>200 / ev. neomezený balík zdarma</t>
  </si>
  <si>
    <t>Počet potřebných licenčních balíků dle nabízené licenční politiky</t>
  </si>
  <si>
    <t>Počet licencí v licenčním balíku dle nabízené licenční politiky</t>
  </si>
  <si>
    <t>1 / ev. neomezený balík zdarma</t>
  </si>
  <si>
    <t>Popis a pořizovací cena nabízeného licenčního balíčku s časově neomezenou platností</t>
  </si>
  <si>
    <t>5) poptávané licence musí mít časově neomezenou platnost</t>
  </si>
  <si>
    <t>Jednotková cena za licenční balík v Kč bez DPH</t>
  </si>
  <si>
    <t>500 /  ev. neomezený balík zdarma, pozn. nesmí být vázáno na jednu konkrétní komunikační IP adresu</t>
  </si>
  <si>
    <t>10 /  ev. neomezený balík zdarma, pozn. nesmí být vázáno na jednu konkrétní komunikační IP adresu</t>
  </si>
  <si>
    <t>20 /  ev. neomezený balík zdarma, pozn. nesmí být vázáno na jednu konkrétní komunikační IP adresu</t>
  </si>
  <si>
    <t>1) níže uvedená kalkulace slouží pro rozpad nabídkové ceny projektových prací, které se uskuteční od podpisu smlouvy do předání díla do pilotního provozu</t>
  </si>
  <si>
    <t>5) na základě servisní smlouvy může být cena prací dané dodavatelské role navýšena vždy po 2 letech (tj. v letech 2024, 2026, 2028 a 2030) o výši Inflace za předešlé 2 roky</t>
  </si>
  <si>
    <t>4) na základě servisní smlouvy může být cena servisních prací navýšena vždy po 2 letech (tj. v letech 2025, 2027, 2029) o výši Inflace za předešlé 2 roky</t>
  </si>
  <si>
    <t>Školení</t>
  </si>
  <si>
    <t>Školená osoba z řad objednatele</t>
  </si>
  <si>
    <t>Celkový předpokládaný počet školených osob</t>
  </si>
  <si>
    <t>Celkové náklady na školení</t>
  </si>
  <si>
    <t>1) níže uvedená kalkulace slouží pro rozpad nabídkové ceny školení</t>
  </si>
  <si>
    <t>Položka</t>
  </si>
  <si>
    <r>
      <t xml:space="preserve">3) hodnota položky modelového příkladu </t>
    </r>
    <r>
      <rPr>
        <b/>
        <i/>
        <sz val="11"/>
        <color theme="1"/>
        <rFont val="Calibri"/>
        <family val="2"/>
        <scheme val="minor"/>
      </rPr>
      <t>"Celkové náklady na školení"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</si>
  <si>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t>Celkový počet školících dní v daném roce</t>
  </si>
  <si>
    <t>4) upozorňujeme, že příklad je modelový a slouží pouze pro účely vyhodnocení cenové nabídky, objednatel si vyhrazuje právo do roku 2030 objednat 0 až celkový předpokládaný počet školících dní</t>
  </si>
  <si>
    <t>Celkový předpokládaný počet školících dní pro 1 osobu</t>
  </si>
  <si>
    <t>1) Nabídkový list se skládá celkem z 9 listů (Úvod, Školení, Projektové práce, Rozvojové práce, Podpora - SLA, Lic. - TDC a EACS, Lic. - energetické obj., Lic. - neenergetické obj, Rekapitulace)</t>
  </si>
  <si>
    <r>
      <t xml:space="preserve">4) Výsledná cena projektu se počítá na Listu č. 9 (Rekapitulace), položka </t>
    </r>
    <r>
      <rPr>
        <b/>
        <i/>
        <sz val="11"/>
        <color theme="1"/>
        <rFont val="Calibri"/>
        <family val="2"/>
        <scheme val="minor"/>
      </rPr>
      <t xml:space="preserve">"Nabídková cena celkem" </t>
    </r>
    <r>
      <rPr>
        <sz val="11"/>
        <color theme="1"/>
        <rFont val="Calibri"/>
        <family val="2"/>
        <scheme val="minor"/>
      </rPr>
      <t>(bude použita pro vyhodnocení nejlepší cenové nabídky)</t>
    </r>
  </si>
  <si>
    <r>
      <t xml:space="preserve">3) hodnota položky </t>
    </r>
    <r>
      <rPr>
        <b/>
        <i/>
        <sz val="11"/>
        <color theme="1"/>
        <rFont val="Calibri"/>
        <family val="2"/>
        <scheme val="minor"/>
      </rPr>
      <t>"Celkové náklady"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</si>
  <si>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r>
      <t xml:space="preserve">3) hodnota položky modelového příkladu </t>
    </r>
    <r>
      <rPr>
        <b/>
        <i/>
        <sz val="11"/>
        <color theme="1"/>
        <rFont val="Calibri"/>
        <family val="2"/>
        <scheme val="minor"/>
      </rPr>
      <t>"Celkové náklady na alokované člověko dny (MD)"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</si>
  <si>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r>
      <t xml:space="preserve">3) hodnota položky  </t>
    </r>
    <r>
      <rPr>
        <b/>
        <i/>
        <sz val="11"/>
        <color theme="1"/>
        <rFont val="Calibri"/>
        <family val="2"/>
        <scheme val="minor"/>
      </rPr>
      <t>"Celkové náklady"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</si>
  <si>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r>
      <t xml:space="preserve">6) hodnota položky  </t>
    </r>
    <r>
      <rPr>
        <b/>
        <i/>
        <sz val="11"/>
        <color theme="1"/>
        <rFont val="Calibri"/>
        <family val="2"/>
        <scheme val="minor"/>
      </rPr>
      <t>"Celkové náklady"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</si>
  <si>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r>
      <t xml:space="preserve">6) hodnota položky </t>
    </r>
    <r>
      <rPr>
        <b/>
        <sz val="11"/>
        <color theme="1"/>
        <rFont val="Calibri"/>
        <family val="2"/>
        <scheme val="minor"/>
      </rPr>
      <t xml:space="preserve"> "Celkové náklady"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</si>
  <si>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t>Kalkulace nákladů školících dnů</t>
  </si>
  <si>
    <t>2) Každý účastník je povinen projít všech 9 listů a vyplnit všechny žluté buňky</t>
  </si>
  <si>
    <t>2) každý účastník je povinen vyplnit žluté buňky (Cena v Kč bez DPH, Odhad pracnosti v MD)</t>
  </si>
  <si>
    <t>Pokyny pro účastníky:</t>
  </si>
  <si>
    <t>2) každý účastník je povinen vyplnit žluté buňky (jedná se o cenu školení 1 osoby za 1MD)</t>
  </si>
  <si>
    <t>2) každý účastník je povinen vyplnit žluté buňky (jedná se o cenu práce za 1MD daného typu dodavatelské role)</t>
  </si>
  <si>
    <t>2) každý účastník je povinen vyplnit žluté buňky (jedná se o výši měsíčních nákladů na poskytování servisní aplikační podpory)</t>
  </si>
  <si>
    <t>2) každý účastník je povinen vyplnit všechny žluté buňky, aby měl objednatel informaci, jaká je cena 1ks dané licence v daném roce (pokud je daný typ licence zdarma, účastník vyplní 0 Kč)</t>
  </si>
  <si>
    <t xml:space="preserve">3) uváděné množství poptávaných licencí je orientační a v daném roce se může měnit (tj. 0 - N kusů), proto požadujeme, aby účastník vyplnil všechny žluté buňky </t>
  </si>
  <si>
    <t xml:space="preserve">4) hodnotu "Maximální počet licencí daného typu v rámci jednoho licenčního balíku" objednatel uvádí pro případ, že by účastník licence prodával v rámci licenčních balíčků </t>
  </si>
  <si>
    <t>* uváděnými hodnotami objednatel vyjadřuje miximální akceptovatelný počet licenci v daném balíčku, který musí účastník v rámci nabízené licenční politiky dodržet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</si>
</sst>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261B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D0E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n">
        <color theme="0"/>
      </left>
      <right/>
      <top style="medium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/>
      <top style="thin">
        <color theme="0"/>
      </top>
      <bottom style="thick">
        <color theme="0"/>
      </bottom>
    </border>
    <border>
      <left/>
      <right/>
      <top/>
      <bottom style="medium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thin">
        <color theme="0"/>
      </left>
      <right style="thin">
        <color theme="0"/>
      </right>
      <top/>
      <bottom style="medium">
        <color theme="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  <xf numFmtId="0" fontId="0" fillId="3" borderId="0" applyNumberFormat="0" applyBorder="0" applyAlignment="0" applyProtection="0"/>
  </cellStyleXfs>
  <cellXfs count="12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/>
    <xf numFmtId="0" fontId="6" fillId="4" borderId="2" xfId="0" applyFont="1" applyFill="1" applyBorder="1" applyAlignment="1" applyProtection="1">
      <alignment horizontal="center" vertical="center" wrapText="1"/>
      <protection/>
    </xf>
    <xf numFmtId="164" fontId="0" fillId="5" borderId="3" xfId="21" applyNumberFormat="1" applyFill="1" applyBorder="1" applyAlignment="1" applyProtection="1">
      <alignment horizontal="center" vertical="center"/>
      <protection locked="0"/>
    </xf>
    <xf numFmtId="164" fontId="9" fillId="6" borderId="3" xfId="20" applyNumberFormat="1" applyFont="1" applyFill="1" applyBorder="1" applyAlignment="1">
      <alignment horizontal="center" vertical="center"/>
    </xf>
    <xf numFmtId="164" fontId="9" fillId="6" borderId="3" xfId="20" applyNumberFormat="1" applyFont="1" applyFill="1" applyBorder="1" applyAlignment="1">
      <alignment horizontal="left" vertical="center" indent="1"/>
    </xf>
    <xf numFmtId="164" fontId="9" fillId="6" borderId="4" xfId="20" applyNumberFormat="1" applyFont="1" applyFill="1" applyBorder="1" applyAlignment="1">
      <alignment horizontal="left" vertical="center" indent="1"/>
    </xf>
    <xf numFmtId="0" fontId="10" fillId="4" borderId="5" xfId="0" applyFont="1" applyFill="1" applyBorder="1" applyAlignment="1" applyProtection="1">
      <alignment horizontal="center" vertical="center" wrapText="1"/>
      <protection/>
    </xf>
    <xf numFmtId="3" fontId="9" fillId="6" borderId="3" xfId="2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164" fontId="9" fillId="6" borderId="4" xfId="20" applyNumberFormat="1" applyFont="1" applyFill="1" applyBorder="1" applyAlignment="1">
      <alignment horizontal="left" vertical="center" wrapText="1" indent="1"/>
    </xf>
    <xf numFmtId="164" fontId="8" fillId="6" borderId="4" xfId="20" applyNumberFormat="1" applyFont="1" applyFill="1" applyBorder="1" applyAlignment="1">
      <alignment horizontal="left" vertical="center" indent="1"/>
    </xf>
    <xf numFmtId="164" fontId="0" fillId="5" borderId="6" xfId="21" applyNumberFormat="1" applyFont="1" applyFill="1" applyBorder="1" applyAlignment="1" applyProtection="1">
      <alignment horizontal="center"/>
      <protection locked="0"/>
    </xf>
    <xf numFmtId="164" fontId="0" fillId="5" borderId="3" xfId="21" applyNumberFormat="1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left" vertical="center" wrapText="1" inden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left" vertical="center" wrapText="1"/>
      <protection/>
    </xf>
    <xf numFmtId="164" fontId="0" fillId="5" borderId="3" xfId="2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indent="1"/>
    </xf>
    <xf numFmtId="0" fontId="3" fillId="0" borderId="0" xfId="0" applyFont="1" applyAlignment="1" applyProtection="1">
      <alignment vertical="center"/>
      <protection/>
    </xf>
    <xf numFmtId="164" fontId="8" fillId="6" borderId="8" xfId="20" applyNumberFormat="1" applyFont="1" applyFill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center" vertical="center"/>
      <protection/>
    </xf>
    <xf numFmtId="164" fontId="9" fillId="6" borderId="3" xfId="20" applyNumberFormat="1" applyFont="1" applyFill="1" applyBorder="1" applyAlignment="1" applyProtection="1">
      <alignment horizontal="left" vertical="center" indent="1"/>
      <protection/>
    </xf>
    <xf numFmtId="164" fontId="9" fillId="6" borderId="3" xfId="2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64" fontId="9" fillId="6" borderId="3" xfId="20" applyNumberFormat="1" applyFont="1" applyFill="1" applyBorder="1" applyAlignment="1" applyProtection="1">
      <alignment horizontal="left" vertical="center" indent="3"/>
      <protection/>
    </xf>
    <xf numFmtId="164" fontId="9" fillId="6" borderId="3" xfId="20" applyNumberFormat="1" applyFont="1" applyFill="1" applyBorder="1" applyAlignment="1" applyProtection="1">
      <alignment horizontal="left" vertical="center" indent="5"/>
      <protection/>
    </xf>
    <xf numFmtId="164" fontId="9" fillId="6" borderId="3" xfId="20" applyNumberFormat="1" applyFont="1" applyFill="1" applyBorder="1" applyAlignment="1" applyProtection="1">
      <alignment horizontal="left" vertical="center" wrapText="1" indent="5"/>
      <protection/>
    </xf>
    <xf numFmtId="164" fontId="9" fillId="6" borderId="3" xfId="20" applyNumberFormat="1" applyFont="1" applyFill="1" applyBorder="1" applyAlignment="1" applyProtection="1">
      <alignment horizontal="left" vertical="center" wrapText="1" indent="3"/>
      <protection/>
    </xf>
    <xf numFmtId="164" fontId="8" fillId="6" borderId="5" xfId="20" applyNumberFormat="1" applyFont="1" applyFill="1" applyBorder="1" applyAlignment="1" applyProtection="1">
      <alignment vertical="center"/>
      <protection/>
    </xf>
    <xf numFmtId="164" fontId="8" fillId="6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9" fillId="6" borderId="3" xfId="20" applyNumberFormat="1" applyFont="1" applyFill="1" applyBorder="1" applyAlignment="1" applyProtection="1">
      <alignment horizontal="center" vertical="center"/>
      <protection/>
    </xf>
    <xf numFmtId="164" fontId="8" fillId="6" borderId="3" xfId="20" applyNumberFormat="1" applyFon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center"/>
      <protection/>
    </xf>
    <xf numFmtId="164" fontId="9" fillId="6" borderId="6" xfId="20" applyNumberFormat="1" applyFont="1" applyFill="1" applyBorder="1" applyAlignment="1" applyProtection="1">
      <alignment horizontal="left" vertical="center" indent="1"/>
      <protection/>
    </xf>
    <xf numFmtId="3" fontId="9" fillId="6" borderId="9" xfId="20" applyNumberFormat="1" applyFont="1" applyFill="1" applyBorder="1" applyAlignment="1" applyProtection="1">
      <alignment horizontal="center" vertical="center"/>
      <protection/>
    </xf>
    <xf numFmtId="164" fontId="9" fillId="6" borderId="6" xfId="20" applyNumberFormat="1" applyFont="1" applyFill="1" applyBorder="1" applyAlignment="1" applyProtection="1">
      <alignment horizontal="center" vertical="center"/>
      <protection/>
    </xf>
    <xf numFmtId="3" fontId="9" fillId="6" borderId="4" xfId="20" applyNumberFormat="1" applyFont="1" applyFill="1" applyBorder="1" applyAlignment="1" applyProtection="1">
      <alignment horizontal="center" vertical="center"/>
      <protection/>
    </xf>
    <xf numFmtId="3" fontId="8" fillId="6" borderId="5" xfId="20" applyNumberFormat="1" applyFont="1" applyFill="1" applyBorder="1" applyAlignment="1" applyProtection="1">
      <alignment horizontal="center" vertical="center"/>
      <protection/>
    </xf>
    <xf numFmtId="164" fontId="8" fillId="6" borderId="5" xfId="20" applyNumberFormat="1" applyFont="1" applyFill="1" applyBorder="1" applyAlignment="1" applyProtection="1" quotePrefix="1">
      <alignment horizontal="center" vertical="center"/>
      <protection/>
    </xf>
    <xf numFmtId="3" fontId="9" fillId="6" borderId="3" xfId="20" applyNumberFormat="1" applyFont="1" applyFill="1" applyBorder="1" applyAlignment="1" applyProtection="1">
      <alignment horizontal="center" vertical="center"/>
      <protection/>
    </xf>
    <xf numFmtId="3" fontId="9" fillId="6" borderId="10" xfId="2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0" fillId="0" borderId="0" xfId="0" applyNumberFormat="1"/>
    <xf numFmtId="0" fontId="7" fillId="0" borderId="0" xfId="0" applyFont="1" applyAlignment="1" applyProtection="1">
      <alignment horizontal="left" indent="3"/>
      <protection/>
    </xf>
    <xf numFmtId="1" fontId="0" fillId="5" borderId="6" xfId="21" applyNumberFormat="1" applyFont="1" applyFill="1" applyBorder="1" applyAlignment="1" applyProtection="1">
      <alignment horizontal="center"/>
      <protection locked="0"/>
    </xf>
    <xf numFmtId="1" fontId="0" fillId="5" borderId="3" xfId="21" applyNumberFormat="1" applyFont="1" applyFill="1" applyBorder="1" applyAlignment="1" applyProtection="1">
      <alignment horizontal="center"/>
      <protection locked="0"/>
    </xf>
    <xf numFmtId="0" fontId="0" fillId="5" borderId="6" xfId="21" applyNumberFormat="1" applyFont="1" applyFill="1" applyBorder="1" applyAlignment="1" applyProtection="1">
      <alignment horizontal="center"/>
      <protection locked="0"/>
    </xf>
    <xf numFmtId="0" fontId="0" fillId="5" borderId="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3" fontId="9" fillId="6" borderId="9" xfId="20" applyNumberFormat="1" applyFont="1" applyFill="1" applyBorder="1" applyAlignment="1" applyProtection="1">
      <alignment horizontal="center" vertical="center" wrapText="1"/>
      <protection/>
    </xf>
    <xf numFmtId="3" fontId="9" fillId="6" borderId="4" xfId="20" applyNumberFormat="1" applyFont="1" applyFill="1" applyBorder="1" applyAlignment="1" applyProtection="1">
      <alignment horizontal="center" vertical="center" wrapText="1"/>
      <protection/>
    </xf>
    <xf numFmtId="164" fontId="9" fillId="6" borderId="5" xfId="20" applyNumberFormat="1" applyFont="1" applyFill="1" applyBorder="1" applyAlignment="1" applyProtection="1">
      <alignment horizontal="left" vertical="center" indent="1"/>
      <protection/>
    </xf>
    <xf numFmtId="164" fontId="9" fillId="6" borderId="11" xfId="20" applyNumberFormat="1" applyFont="1" applyFill="1" applyBorder="1" applyAlignment="1" applyProtection="1">
      <alignment horizontal="left" vertical="center" indent="1"/>
      <protection/>
    </xf>
    <xf numFmtId="3" fontId="9" fillId="6" borderId="12" xfId="20" applyNumberFormat="1" applyFont="1" applyFill="1" applyBorder="1" applyAlignment="1" applyProtection="1">
      <alignment horizontal="center" vertical="center"/>
      <protection/>
    </xf>
    <xf numFmtId="3" fontId="9" fillId="6" borderId="12" xfId="20" applyNumberFormat="1" applyFont="1" applyFill="1" applyBorder="1" applyAlignment="1" applyProtection="1">
      <alignment horizontal="center" vertical="center" wrapText="1"/>
      <protection/>
    </xf>
    <xf numFmtId="164" fontId="0" fillId="5" borderId="11" xfId="21" applyNumberFormat="1" applyFont="1" applyFill="1" applyBorder="1" applyAlignment="1" applyProtection="1">
      <alignment horizontal="center"/>
      <protection locked="0"/>
    </xf>
    <xf numFmtId="164" fontId="0" fillId="5" borderId="5" xfId="21" applyNumberFormat="1" applyFont="1" applyFill="1" applyBorder="1" applyAlignment="1" applyProtection="1">
      <alignment horizontal="center"/>
      <protection locked="0"/>
    </xf>
    <xf numFmtId="1" fontId="0" fillId="5" borderId="5" xfId="21" applyNumberFormat="1" applyFont="1" applyFill="1" applyBorder="1" applyAlignment="1" applyProtection="1">
      <alignment horizontal="center"/>
      <protection locked="0"/>
    </xf>
    <xf numFmtId="0" fontId="0" fillId="5" borderId="5" xfId="21" applyNumberFormat="1" applyFont="1" applyFill="1" applyBorder="1" applyAlignment="1" applyProtection="1">
      <alignment horizontal="center"/>
      <protection locked="0"/>
    </xf>
    <xf numFmtId="1" fontId="0" fillId="5" borderId="11" xfId="21" applyNumberFormat="1" applyFont="1" applyFill="1" applyBorder="1" applyAlignment="1" applyProtection="1">
      <alignment horizontal="center"/>
      <protection locked="0"/>
    </xf>
    <xf numFmtId="0" fontId="0" fillId="5" borderId="11" xfId="21" applyNumberFormat="1" applyFont="1" applyFill="1" applyBorder="1" applyAlignment="1" applyProtection="1">
      <alignment horizontal="center"/>
      <protection locked="0"/>
    </xf>
    <xf numFmtId="49" fontId="9" fillId="5" borderId="8" xfId="2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inden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6" fillId="4" borderId="8" xfId="0" applyFont="1" applyFill="1" applyBorder="1" applyAlignment="1" applyProtection="1">
      <alignment horizontal="center" vertical="center"/>
      <protection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4" fontId="8" fillId="6" borderId="4" xfId="20" applyNumberFormat="1" applyFont="1" applyFill="1" applyBorder="1" applyAlignment="1">
      <alignment horizontal="center" vertical="center"/>
    </xf>
    <xf numFmtId="164" fontId="8" fillId="6" borderId="19" xfId="20" applyNumberFormat="1" applyFont="1" applyFill="1" applyBorder="1" applyAlignment="1">
      <alignment horizontal="center" vertical="center"/>
    </xf>
    <xf numFmtId="164" fontId="8" fillId="6" borderId="20" xfId="2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 applyProtection="1">
      <alignment horizontal="center" vertical="center" wrapText="1"/>
      <protection/>
    </xf>
    <xf numFmtId="0" fontId="6" fillId="4" borderId="17" xfId="0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left" vertical="center" wrapText="1" indent="1"/>
      <protection/>
    </xf>
    <xf numFmtId="164" fontId="8" fillId="6" borderId="4" xfId="20" applyNumberFormat="1" applyFont="1" applyFill="1" applyBorder="1" applyAlignment="1" applyProtection="1">
      <alignment horizontal="center" vertical="center"/>
      <protection/>
    </xf>
    <xf numFmtId="164" fontId="8" fillId="6" borderId="19" xfId="20" applyNumberFormat="1" applyFont="1" applyFill="1" applyBorder="1" applyAlignment="1" applyProtection="1">
      <alignment horizontal="center" vertical="center"/>
      <protection/>
    </xf>
    <xf numFmtId="164" fontId="8" fillId="6" borderId="20" xfId="20" applyNumberFormat="1" applyFont="1" applyFill="1" applyBorder="1" applyAlignment="1" applyProtection="1">
      <alignment horizontal="center" vertical="center"/>
      <protection/>
    </xf>
    <xf numFmtId="0" fontId="8" fillId="6" borderId="21" xfId="20" applyNumberFormat="1" applyFont="1" applyFill="1" applyBorder="1" applyAlignment="1" applyProtection="1">
      <alignment horizontal="center" vertical="center" textRotation="90"/>
      <protection/>
    </xf>
    <xf numFmtId="0" fontId="8" fillId="6" borderId="22" xfId="20" applyNumberFormat="1" applyFont="1" applyFill="1" applyBorder="1" applyAlignment="1" applyProtection="1">
      <alignment horizontal="center" vertical="center" textRotation="90"/>
      <protection/>
    </xf>
    <xf numFmtId="0" fontId="8" fillId="6" borderId="23" xfId="20" applyNumberFormat="1" applyFont="1" applyFill="1" applyBorder="1" applyAlignment="1" applyProtection="1">
      <alignment horizontal="center" vertical="center" textRotation="90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Alignment="1" applyProtection="1">
      <alignment horizontal="center" vertical="center" wrapText="1"/>
      <protection/>
    </xf>
    <xf numFmtId="164" fontId="8" fillId="6" borderId="3" xfId="20" applyNumberFormat="1" applyFont="1" applyFill="1" applyBorder="1" applyAlignment="1" applyProtection="1">
      <alignment horizontal="center" vertical="center"/>
      <protection/>
    </xf>
    <xf numFmtId="164" fontId="8" fillId="6" borderId="5" xfId="20" applyNumberFormat="1" applyFont="1" applyFill="1" applyBorder="1" applyAlignment="1" applyProtection="1">
      <alignment horizontal="center" vertical="center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center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164" fontId="8" fillId="6" borderId="4" xfId="20" applyNumberFormat="1" applyFont="1" applyFill="1" applyBorder="1" applyAlignment="1" applyProtection="1">
      <alignment horizontal="left" vertical="center" indent="1"/>
      <protection/>
    </xf>
    <xf numFmtId="164" fontId="8" fillId="6" borderId="19" xfId="20" applyNumberFormat="1" applyFont="1" applyFill="1" applyBorder="1" applyAlignment="1" applyProtection="1">
      <alignment horizontal="left" vertical="center" indent="1"/>
      <protection/>
    </xf>
    <xf numFmtId="164" fontId="8" fillId="6" borderId="20" xfId="20" applyNumberFormat="1" applyFont="1" applyFill="1" applyBorder="1" applyAlignment="1" applyProtection="1">
      <alignment horizontal="left" vertical="center" indent="1"/>
      <protection/>
    </xf>
    <xf numFmtId="0" fontId="6" fillId="4" borderId="13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49" fontId="9" fillId="6" borderId="8" xfId="2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6" fillId="4" borderId="16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4" fillId="3" borderId="26" xfId="0" applyFont="1" applyFill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/>
      <protection/>
    </xf>
    <xf numFmtId="0" fontId="0" fillId="0" borderId="0" xfId="0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  <cellStyle name="20 % – Zvýrazně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B3CC-D49B-44C8-8DEB-5C5E068A04E7}">
  <dimension ref="A1:B11"/>
  <sheetViews>
    <sheetView showGridLines="0" zoomScale="80" zoomScaleNormal="80" workbookViewId="0" topLeftCell="A1">
      <selection activeCell="B4" activeCellId="1" sqref="B3 B4"/>
    </sheetView>
  </sheetViews>
  <sheetFormatPr defaultColWidth="9.140625" defaultRowHeight="59.25" customHeight="1"/>
  <cols>
    <col min="1" max="1" width="27.57421875" style="24" customWidth="1"/>
    <col min="2" max="2" width="99.8515625" style="26" customWidth="1"/>
    <col min="3" max="16384" width="9.140625" style="24" customWidth="1"/>
  </cols>
  <sheetData>
    <row r="1" spans="1:2" ht="42.75" customHeight="1" thickBot="1">
      <c r="A1" s="81" t="s">
        <v>62</v>
      </c>
      <c r="B1" s="81"/>
    </row>
    <row r="2" spans="1:2" ht="22.5" customHeight="1" thickBot="1">
      <c r="A2" s="82" t="s">
        <v>61</v>
      </c>
      <c r="B2" s="82"/>
    </row>
    <row r="3" spans="1:2" ht="22.5" customHeight="1" thickBot="1">
      <c r="A3" s="25" t="s">
        <v>0</v>
      </c>
      <c r="B3" s="77"/>
    </row>
    <row r="4" spans="1:2" ht="22.5" customHeight="1" thickBot="1">
      <c r="A4" s="25" t="s">
        <v>1</v>
      </c>
      <c r="B4" s="77"/>
    </row>
    <row r="5" ht="22.5" customHeight="1"/>
    <row r="6" ht="22.5" customHeight="1"/>
    <row r="7" ht="22.5" customHeight="1">
      <c r="A7" s="27" t="s">
        <v>44</v>
      </c>
    </row>
    <row r="8" ht="22.5" customHeight="1">
      <c r="A8" s="28" t="s">
        <v>115</v>
      </c>
    </row>
    <row r="9" ht="22.5" customHeight="1">
      <c r="A9" s="28" t="s">
        <v>123</v>
      </c>
    </row>
    <row r="10" ht="22.5" customHeight="1">
      <c r="A10" s="28" t="s">
        <v>69</v>
      </c>
    </row>
    <row r="11" ht="22.5" customHeight="1">
      <c r="A11" s="28" t="s">
        <v>116</v>
      </c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algorithmName="SHA-512" hashValue="9QeQudjvfML+rqTLfMbn7ghcTk4URssrWNFjQpX5FuOmi6AdzfzxvzbryjXmu5DyBT3xjC00XmXJMd4/NApHJw==" saltValue="N+YdueXpLuBxdgPorVYbXw==" spinCount="100000" sheet="1" objects="1" scenarios="1"/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F211-1877-48E5-860F-3EEDE6E1A59A}">
  <dimension ref="A1:B19"/>
  <sheetViews>
    <sheetView showGridLines="0" workbookViewId="0" topLeftCell="A4">
      <selection activeCell="B18" activeCellId="8" sqref="B8 B10 B11 B12 B13 B14 B15 B16 B18"/>
    </sheetView>
  </sheetViews>
  <sheetFormatPr defaultColWidth="9.140625" defaultRowHeight="59.25" customHeight="1"/>
  <cols>
    <col min="1" max="1" width="90.00390625" style="24" customWidth="1"/>
    <col min="2" max="2" width="24.421875" style="26" customWidth="1"/>
    <col min="3" max="16384" width="9.140625" style="24" customWidth="1"/>
  </cols>
  <sheetData>
    <row r="1" s="29" customFormat="1" ht="15">
      <c r="A1" s="27" t="s">
        <v>125</v>
      </c>
    </row>
    <row r="2" s="29" customFormat="1" ht="15">
      <c r="A2" s="28" t="s">
        <v>102</v>
      </c>
    </row>
    <row r="3" s="29" customFormat="1" ht="15">
      <c r="A3" s="28" t="s">
        <v>124</v>
      </c>
    </row>
    <row r="4" s="29" customFormat="1" ht="15">
      <c r="A4" s="28" t="s">
        <v>117</v>
      </c>
    </row>
    <row r="5" ht="36" customHeight="1"/>
    <row r="6" spans="1:2" s="30" customFormat="1" ht="59.25" customHeight="1">
      <c r="A6" s="21" t="s">
        <v>8</v>
      </c>
      <c r="B6" s="20" t="s">
        <v>22</v>
      </c>
    </row>
    <row r="7" spans="1:2" s="33" customFormat="1" ht="26.25" customHeight="1">
      <c r="A7" s="31" t="s">
        <v>65</v>
      </c>
      <c r="B7" s="32" t="s">
        <v>26</v>
      </c>
    </row>
    <row r="8" spans="1:2" s="33" customFormat="1" ht="26.25" customHeight="1">
      <c r="A8" s="34" t="s">
        <v>47</v>
      </c>
      <c r="B8" s="22"/>
    </row>
    <row r="9" spans="1:2" s="33" customFormat="1" ht="26.25" customHeight="1">
      <c r="A9" s="34" t="s">
        <v>48</v>
      </c>
      <c r="B9" s="32" t="s">
        <v>26</v>
      </c>
    </row>
    <row r="10" spans="1:2" s="33" customFormat="1" ht="26.25" customHeight="1">
      <c r="A10" s="35" t="s">
        <v>5</v>
      </c>
      <c r="B10" s="22"/>
    </row>
    <row r="11" spans="1:2" s="33" customFormat="1" ht="26.25" customHeight="1">
      <c r="A11" s="35" t="s">
        <v>6</v>
      </c>
      <c r="B11" s="22"/>
    </row>
    <row r="12" spans="1:2" s="33" customFormat="1" ht="26.25" customHeight="1">
      <c r="A12" s="36" t="s">
        <v>7</v>
      </c>
      <c r="B12" s="22"/>
    </row>
    <row r="13" spans="1:2" s="33" customFormat="1" ht="26.25" customHeight="1">
      <c r="A13" s="34" t="s">
        <v>49</v>
      </c>
      <c r="B13" s="22"/>
    </row>
    <row r="14" spans="1:2" s="33" customFormat="1" ht="45">
      <c r="A14" s="37" t="s">
        <v>50</v>
      </c>
      <c r="B14" s="22"/>
    </row>
    <row r="15" spans="1:2" s="33" customFormat="1" ht="26.25" customHeight="1">
      <c r="A15" s="34" t="s">
        <v>66</v>
      </c>
      <c r="B15" s="22"/>
    </row>
    <row r="16" spans="1:2" s="33" customFormat="1" ht="30">
      <c r="A16" s="37" t="s">
        <v>67</v>
      </c>
      <c r="B16" s="22"/>
    </row>
    <row r="17" spans="1:2" s="33" customFormat="1" ht="26.25" customHeight="1">
      <c r="A17" s="31" t="s">
        <v>64</v>
      </c>
      <c r="B17" s="32" t="s">
        <v>26</v>
      </c>
    </row>
    <row r="18" spans="1:2" s="33" customFormat="1" ht="26.25" customHeight="1">
      <c r="A18" s="34" t="s">
        <v>68</v>
      </c>
      <c r="B18" s="22"/>
    </row>
    <row r="19" spans="1:2" s="33" customFormat="1" ht="45.75" customHeight="1">
      <c r="A19" s="38" t="s">
        <v>24</v>
      </c>
      <c r="B19" s="39">
        <f>SUM(B8,B10,B11,B12,B13,B14,B15,B16,B18,)</f>
        <v>0</v>
      </c>
    </row>
  </sheetData>
  <sheetProtection algorithmName="SHA-512" hashValue="TDUwZKKmsoT+jwntusGUcfSDaD2P1SAlycB8B5zgYKGdLKLnV9s1IyT+PmU3RguuJvBOLfN+TwE8kzREkyRcTA==" saltValue="c/5OklO9uezPNO1HY/7Mx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4CDA-912A-437C-AB4C-AACD766F3B0F}">
  <dimension ref="A1:J19"/>
  <sheetViews>
    <sheetView showGridLines="0" tabSelected="1" workbookViewId="0" topLeftCell="A1">
      <selection activeCell="A27" sqref="A27"/>
    </sheetView>
  </sheetViews>
  <sheetFormatPr defaultColWidth="9.140625" defaultRowHeight="15"/>
  <cols>
    <col min="1" max="1" width="60.57421875" style="5" customWidth="1"/>
    <col min="2" max="10" width="20.8515625" style="5" customWidth="1"/>
    <col min="11" max="16384" width="9.140625" style="5" customWidth="1"/>
  </cols>
  <sheetData>
    <row r="1" ht="15">
      <c r="A1" s="3" t="s">
        <v>125</v>
      </c>
    </row>
    <row r="2" ht="15">
      <c r="A2" s="78" t="s">
        <v>109</v>
      </c>
    </row>
    <row r="3" ht="15">
      <c r="A3" s="78" t="s">
        <v>126</v>
      </c>
    </row>
    <row r="4" ht="15">
      <c r="A4" s="78" t="s">
        <v>111</v>
      </c>
    </row>
    <row r="5" ht="15">
      <c r="A5" s="23" t="s">
        <v>113</v>
      </c>
    </row>
    <row r="6" ht="15">
      <c r="A6" s="78" t="s">
        <v>103</v>
      </c>
    </row>
    <row r="7" spans="2:3" s="1" customFormat="1" ht="36" customHeight="1">
      <c r="B7" s="2"/>
      <c r="C7" s="2"/>
    </row>
    <row r="8" spans="1:10" ht="31.5" customHeight="1">
      <c r="A8" s="83" t="s">
        <v>122</v>
      </c>
      <c r="B8" s="83"/>
      <c r="C8" s="83"/>
      <c r="D8" s="83"/>
      <c r="E8" s="83"/>
      <c r="F8" s="83"/>
      <c r="G8" s="83"/>
      <c r="H8" s="83"/>
      <c r="I8" s="83"/>
      <c r="J8" s="84"/>
    </row>
    <row r="9" spans="1:10" s="4" customFormat="1" ht="27" customHeight="1">
      <c r="A9" s="85" t="s">
        <v>110</v>
      </c>
      <c r="B9" s="79">
        <v>2022</v>
      </c>
      <c r="C9" s="79">
        <v>2023</v>
      </c>
      <c r="D9" s="79">
        <v>2024</v>
      </c>
      <c r="E9" s="79">
        <v>2025</v>
      </c>
      <c r="F9" s="79">
        <v>2026</v>
      </c>
      <c r="G9" s="79">
        <v>2027</v>
      </c>
      <c r="H9" s="79">
        <v>2028</v>
      </c>
      <c r="I9" s="79">
        <v>2029</v>
      </c>
      <c r="J9" s="79">
        <v>2030</v>
      </c>
    </row>
    <row r="10" spans="1:10" ht="15" customHeight="1">
      <c r="A10" s="85"/>
      <c r="B10" s="80" t="s">
        <v>52</v>
      </c>
      <c r="C10" s="80" t="s">
        <v>52</v>
      </c>
      <c r="D10" s="80" t="s">
        <v>52</v>
      </c>
      <c r="E10" s="80" t="s">
        <v>52</v>
      </c>
      <c r="F10" s="80" t="s">
        <v>52</v>
      </c>
      <c r="G10" s="80" t="s">
        <v>52</v>
      </c>
      <c r="H10" s="80" t="s">
        <v>52</v>
      </c>
      <c r="I10" s="80" t="s">
        <v>52</v>
      </c>
      <c r="J10" s="80" t="s">
        <v>52</v>
      </c>
    </row>
    <row r="11" spans="1:10" ht="26.25" customHeight="1">
      <c r="A11" s="9" t="s">
        <v>106</v>
      </c>
      <c r="B11" s="7"/>
      <c r="C11" s="8">
        <f aca="true" t="shared" si="0" ref="C11:J11">$B$11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</row>
    <row r="12" ht="18.75" customHeight="1"/>
    <row r="13" ht="18.75" customHeight="1"/>
    <row r="14" spans="1:10" ht="30" customHeight="1">
      <c r="A14" s="86" t="s">
        <v>51</v>
      </c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21.75" customHeight="1">
      <c r="A15" s="14" t="s">
        <v>107</v>
      </c>
      <c r="B15" s="12">
        <v>10</v>
      </c>
      <c r="C15" s="12">
        <v>10</v>
      </c>
      <c r="D15" s="12">
        <v>10</v>
      </c>
      <c r="E15" s="12">
        <v>10</v>
      </c>
      <c r="F15" s="12">
        <v>10</v>
      </c>
      <c r="G15" s="12">
        <v>10</v>
      </c>
      <c r="H15" s="12">
        <v>10</v>
      </c>
      <c r="I15" s="12">
        <v>10</v>
      </c>
      <c r="J15" s="12">
        <v>10</v>
      </c>
    </row>
    <row r="16" spans="1:10" ht="21.75" customHeight="1">
      <c r="A16" s="14" t="s">
        <v>114</v>
      </c>
      <c r="B16" s="12">
        <v>4</v>
      </c>
      <c r="C16" s="12">
        <v>4</v>
      </c>
      <c r="D16" s="12">
        <v>4</v>
      </c>
      <c r="E16" s="12">
        <v>4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</row>
    <row r="17" spans="1:10" ht="21.75" customHeight="1">
      <c r="A17" s="14" t="s">
        <v>112</v>
      </c>
      <c r="B17" s="12">
        <f aca="true" t="shared" si="1" ref="B17:J17">B15*B16</f>
        <v>40</v>
      </c>
      <c r="C17" s="12">
        <f t="shared" si="1"/>
        <v>40</v>
      </c>
      <c r="D17" s="12">
        <f t="shared" si="1"/>
        <v>40</v>
      </c>
      <c r="E17" s="12">
        <f t="shared" si="1"/>
        <v>40</v>
      </c>
      <c r="F17" s="12">
        <f t="shared" si="1"/>
        <v>40</v>
      </c>
      <c r="G17" s="12">
        <f t="shared" si="1"/>
        <v>40</v>
      </c>
      <c r="H17" s="12">
        <f t="shared" si="1"/>
        <v>40</v>
      </c>
      <c r="I17" s="12">
        <f t="shared" si="1"/>
        <v>40</v>
      </c>
      <c r="J17" s="12">
        <f t="shared" si="1"/>
        <v>40</v>
      </c>
    </row>
    <row r="18" spans="1:10" ht="21" customHeight="1">
      <c r="A18" s="15" t="s">
        <v>108</v>
      </c>
      <c r="B18" s="89">
        <f>SUM(B17:J17)*B11</f>
        <v>0</v>
      </c>
      <c r="C18" s="90"/>
      <c r="D18" s="90"/>
      <c r="E18" s="90"/>
      <c r="F18" s="90"/>
      <c r="G18" s="90"/>
      <c r="H18" s="90"/>
      <c r="I18" s="90"/>
      <c r="J18" s="91"/>
    </row>
    <row r="19" ht="15">
      <c r="B19" s="58"/>
    </row>
  </sheetData>
  <sheetProtection algorithmName="SHA-512" hashValue="xHJBjtg1FtT5Sx1vqBMCmtgzur/027V9OdWAuHRYhXiHviqko9NUI//mXzfaE4e3u/1f7LdBkz9SDXqOJqEAKw==" saltValue="OILQmAokJ2i2ZYkdYqYtaw==" spinCount="100000" sheet="1" objects="1" scenarios="1"/>
  <mergeCells count="4">
    <mergeCell ref="A8:J8"/>
    <mergeCell ref="A9:A10"/>
    <mergeCell ref="A14:J14"/>
    <mergeCell ref="B18:J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D7CD-6BB5-435B-8BA9-C92A74B33CCB}">
  <dimension ref="A1:J27"/>
  <sheetViews>
    <sheetView showGridLines="0" workbookViewId="0" topLeftCell="A1">
      <selection activeCell="B11" sqref="B11:B15"/>
    </sheetView>
  </sheetViews>
  <sheetFormatPr defaultColWidth="9.140625" defaultRowHeight="15"/>
  <cols>
    <col min="1" max="1" width="66.8515625" style="0" customWidth="1"/>
    <col min="2" max="10" width="18.28125" style="0" customWidth="1"/>
  </cols>
  <sheetData>
    <row r="1" s="5" customFormat="1" ht="15">
      <c r="A1" s="3" t="s">
        <v>125</v>
      </c>
    </row>
    <row r="2" s="5" customFormat="1" ht="15">
      <c r="A2" s="13" t="s">
        <v>70</v>
      </c>
    </row>
    <row r="3" s="5" customFormat="1" ht="15">
      <c r="A3" s="13" t="s">
        <v>127</v>
      </c>
    </row>
    <row r="4" s="5" customFormat="1" ht="15">
      <c r="A4" s="13" t="s">
        <v>118</v>
      </c>
    </row>
    <row r="5" s="5" customFormat="1" ht="15">
      <c r="A5" s="23" t="s">
        <v>89</v>
      </c>
    </row>
    <row r="6" s="5" customFormat="1" ht="15">
      <c r="A6" s="13" t="s">
        <v>103</v>
      </c>
    </row>
    <row r="7" spans="2:3" s="1" customFormat="1" ht="36" customHeight="1">
      <c r="B7" s="2"/>
      <c r="C7" s="2"/>
    </row>
    <row r="8" spans="1:10" s="5" customFormat="1" ht="31.5" customHeight="1">
      <c r="A8" s="95" t="s">
        <v>54</v>
      </c>
      <c r="B8" s="95"/>
      <c r="C8" s="95"/>
      <c r="D8" s="95"/>
      <c r="E8" s="95"/>
      <c r="F8" s="95"/>
      <c r="G8" s="95"/>
      <c r="H8" s="95"/>
      <c r="I8" s="95"/>
      <c r="J8" s="96"/>
    </row>
    <row r="9" spans="1:10" s="4" customFormat="1" ht="27" customHeight="1">
      <c r="A9" s="97" t="s">
        <v>53</v>
      </c>
      <c r="B9" s="6">
        <v>2022</v>
      </c>
      <c r="C9" s="6">
        <v>2023</v>
      </c>
      <c r="D9" s="6">
        <v>2024</v>
      </c>
      <c r="E9" s="6">
        <v>2025</v>
      </c>
      <c r="F9" s="6">
        <v>2026</v>
      </c>
      <c r="G9" s="6">
        <v>2027</v>
      </c>
      <c r="H9" s="6">
        <v>2028</v>
      </c>
      <c r="I9" s="6">
        <v>2029</v>
      </c>
      <c r="J9" s="6">
        <v>2030</v>
      </c>
    </row>
    <row r="10" spans="1:10" ht="15" customHeight="1">
      <c r="A10" s="97"/>
      <c r="B10" s="11" t="s">
        <v>52</v>
      </c>
      <c r="C10" s="11" t="s">
        <v>52</v>
      </c>
      <c r="D10" s="11" t="s">
        <v>52</v>
      </c>
      <c r="E10" s="11" t="s">
        <v>52</v>
      </c>
      <c r="F10" s="11" t="s">
        <v>52</v>
      </c>
      <c r="G10" s="11" t="s">
        <v>52</v>
      </c>
      <c r="H10" s="11" t="s">
        <v>52</v>
      </c>
      <c r="I10" s="11" t="s">
        <v>52</v>
      </c>
      <c r="J10" s="11" t="s">
        <v>52</v>
      </c>
    </row>
    <row r="11" spans="1:10" ht="26.25" customHeight="1">
      <c r="A11" s="9" t="s">
        <v>17</v>
      </c>
      <c r="B11" s="7"/>
      <c r="C11" s="8">
        <f aca="true" t="shared" si="0" ref="C11:J11">$B$11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</row>
    <row r="12" spans="1:10" ht="26.25" customHeight="1">
      <c r="A12" s="9" t="s">
        <v>18</v>
      </c>
      <c r="B12" s="7"/>
      <c r="C12" s="8">
        <f aca="true" t="shared" si="1" ref="C12:J12">$B$12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</row>
    <row r="13" spans="1:10" ht="26.25" customHeight="1">
      <c r="A13" s="9" t="s">
        <v>27</v>
      </c>
      <c r="B13" s="7"/>
      <c r="C13" s="8">
        <f aca="true" t="shared" si="2" ref="C13:J13">$B$13</f>
        <v>0</v>
      </c>
      <c r="D13" s="8">
        <f t="shared" si="2"/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</row>
    <row r="14" spans="1:10" ht="26.25" customHeight="1">
      <c r="A14" s="9" t="s">
        <v>19</v>
      </c>
      <c r="B14" s="7"/>
      <c r="C14" s="8">
        <f aca="true" t="shared" si="3" ref="C14:J14">$B$14</f>
        <v>0</v>
      </c>
      <c r="D14" s="8">
        <f t="shared" si="3"/>
        <v>0</v>
      </c>
      <c r="E14" s="8">
        <f t="shared" si="3"/>
        <v>0</v>
      </c>
      <c r="F14" s="8">
        <f t="shared" si="3"/>
        <v>0</v>
      </c>
      <c r="G14" s="8">
        <f t="shared" si="3"/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</row>
    <row r="15" spans="1:10" ht="26.25" customHeight="1">
      <c r="A15" s="9" t="s">
        <v>20</v>
      </c>
      <c r="B15" s="7"/>
      <c r="C15" s="8">
        <f aca="true" t="shared" si="4" ref="C15:J15">$B$15</f>
        <v>0</v>
      </c>
      <c r="D15" s="8">
        <f t="shared" si="4"/>
        <v>0</v>
      </c>
      <c r="E15" s="8">
        <f t="shared" si="4"/>
        <v>0</v>
      </c>
      <c r="F15" s="8">
        <f t="shared" si="4"/>
        <v>0</v>
      </c>
      <c r="G15" s="8">
        <f t="shared" si="4"/>
        <v>0</v>
      </c>
      <c r="H15" s="8">
        <f t="shared" si="4"/>
        <v>0</v>
      </c>
      <c r="I15" s="8">
        <f t="shared" si="4"/>
        <v>0</v>
      </c>
      <c r="J15" s="8">
        <f t="shared" si="4"/>
        <v>0</v>
      </c>
    </row>
    <row r="16" s="5" customFormat="1" ht="18.75" customHeight="1"/>
    <row r="17" s="5" customFormat="1" ht="18.75" customHeight="1"/>
    <row r="18" spans="1:10" s="5" customFormat="1" ht="30" customHeight="1">
      <c r="A18" s="92" t="s">
        <v>51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s="5" customFormat="1" ht="30">
      <c r="A19" s="14" t="s">
        <v>90</v>
      </c>
      <c r="B19" s="12">
        <v>120</v>
      </c>
      <c r="C19" s="12">
        <v>120</v>
      </c>
      <c r="D19" s="12">
        <v>120</v>
      </c>
      <c r="E19" s="12">
        <v>120</v>
      </c>
      <c r="F19" s="12">
        <v>120</v>
      </c>
      <c r="G19" s="12">
        <v>120</v>
      </c>
      <c r="H19" s="12">
        <v>120</v>
      </c>
      <c r="I19" s="12">
        <v>120</v>
      </c>
      <c r="J19" s="12">
        <v>120</v>
      </c>
    </row>
    <row r="20" spans="1:10" s="5" customFormat="1" ht="21" customHeight="1">
      <c r="A20" s="14" t="s">
        <v>80</v>
      </c>
      <c r="B20" s="12">
        <f aca="true" t="shared" si="5" ref="B20:J21">B$19*0.1</f>
        <v>12</v>
      </c>
      <c r="C20" s="12">
        <f t="shared" si="5"/>
        <v>12</v>
      </c>
      <c r="D20" s="12">
        <f t="shared" si="5"/>
        <v>12</v>
      </c>
      <c r="E20" s="12">
        <f t="shared" si="5"/>
        <v>12</v>
      </c>
      <c r="F20" s="12">
        <f t="shared" si="5"/>
        <v>12</v>
      </c>
      <c r="G20" s="12">
        <f t="shared" si="5"/>
        <v>12</v>
      </c>
      <c r="H20" s="12">
        <f t="shared" si="5"/>
        <v>12</v>
      </c>
      <c r="I20" s="12">
        <f t="shared" si="5"/>
        <v>12</v>
      </c>
      <c r="J20" s="12">
        <f t="shared" si="5"/>
        <v>12</v>
      </c>
    </row>
    <row r="21" spans="1:10" s="5" customFormat="1" ht="21" customHeight="1">
      <c r="A21" s="14" t="s">
        <v>81</v>
      </c>
      <c r="B21" s="12">
        <f t="shared" si="5"/>
        <v>12</v>
      </c>
      <c r="C21" s="12">
        <f t="shared" si="5"/>
        <v>12</v>
      </c>
      <c r="D21" s="12">
        <f t="shared" si="5"/>
        <v>12</v>
      </c>
      <c r="E21" s="12">
        <f t="shared" si="5"/>
        <v>12</v>
      </c>
      <c r="F21" s="12">
        <f t="shared" si="5"/>
        <v>12</v>
      </c>
      <c r="G21" s="12">
        <f t="shared" si="5"/>
        <v>12</v>
      </c>
      <c r="H21" s="12">
        <f t="shared" si="5"/>
        <v>12</v>
      </c>
      <c r="I21" s="12">
        <f t="shared" si="5"/>
        <v>12</v>
      </c>
      <c r="J21" s="12">
        <f t="shared" si="5"/>
        <v>12</v>
      </c>
    </row>
    <row r="22" spans="1:10" s="5" customFormat="1" ht="21" customHeight="1">
      <c r="A22" s="14" t="s">
        <v>82</v>
      </c>
      <c r="B22" s="12">
        <f aca="true" t="shared" si="6" ref="B22:J22">B$19*0.2</f>
        <v>24</v>
      </c>
      <c r="C22" s="12">
        <f t="shared" si="6"/>
        <v>24</v>
      </c>
      <c r="D22" s="12">
        <f t="shared" si="6"/>
        <v>24</v>
      </c>
      <c r="E22" s="12">
        <f t="shared" si="6"/>
        <v>24</v>
      </c>
      <c r="F22" s="12">
        <f t="shared" si="6"/>
        <v>24</v>
      </c>
      <c r="G22" s="12">
        <f t="shared" si="6"/>
        <v>24</v>
      </c>
      <c r="H22" s="12">
        <f t="shared" si="6"/>
        <v>24</v>
      </c>
      <c r="I22" s="12">
        <f t="shared" si="6"/>
        <v>24</v>
      </c>
      <c r="J22" s="12">
        <f t="shared" si="6"/>
        <v>24</v>
      </c>
    </row>
    <row r="23" spans="1:10" s="5" customFormat="1" ht="21" customHeight="1">
      <c r="A23" s="14" t="s">
        <v>83</v>
      </c>
      <c r="B23" s="12">
        <f aca="true" t="shared" si="7" ref="B23:J23">B$19*0.1</f>
        <v>12</v>
      </c>
      <c r="C23" s="12">
        <f t="shared" si="7"/>
        <v>12</v>
      </c>
      <c r="D23" s="12">
        <f t="shared" si="7"/>
        <v>12</v>
      </c>
      <c r="E23" s="12">
        <f t="shared" si="7"/>
        <v>12</v>
      </c>
      <c r="F23" s="12">
        <f t="shared" si="7"/>
        <v>12</v>
      </c>
      <c r="G23" s="12">
        <f t="shared" si="7"/>
        <v>12</v>
      </c>
      <c r="H23" s="12">
        <f t="shared" si="7"/>
        <v>12</v>
      </c>
      <c r="I23" s="12">
        <f t="shared" si="7"/>
        <v>12</v>
      </c>
      <c r="J23" s="12">
        <f t="shared" si="7"/>
        <v>12</v>
      </c>
    </row>
    <row r="24" spans="1:10" ht="15">
      <c r="A24" s="14" t="s">
        <v>84</v>
      </c>
      <c r="B24" s="12">
        <f aca="true" t="shared" si="8" ref="B24:J24">B$19*0.5</f>
        <v>60</v>
      </c>
      <c r="C24" s="12">
        <f t="shared" si="8"/>
        <v>60</v>
      </c>
      <c r="D24" s="12">
        <f t="shared" si="8"/>
        <v>60</v>
      </c>
      <c r="E24" s="12">
        <f t="shared" si="8"/>
        <v>60</v>
      </c>
      <c r="F24" s="12">
        <f t="shared" si="8"/>
        <v>60</v>
      </c>
      <c r="G24" s="12">
        <f t="shared" si="8"/>
        <v>60</v>
      </c>
      <c r="H24" s="12">
        <f t="shared" si="8"/>
        <v>60</v>
      </c>
      <c r="I24" s="12">
        <f t="shared" si="8"/>
        <v>60</v>
      </c>
      <c r="J24" s="12">
        <f t="shared" si="8"/>
        <v>60</v>
      </c>
    </row>
    <row r="25" spans="1:10" ht="21" customHeight="1">
      <c r="A25" s="10" t="s">
        <v>55</v>
      </c>
      <c r="B25" s="8">
        <f aca="true" t="shared" si="9" ref="B25:J25">B20*B11+B21*B12+B22*B13+B23*B14+B24*B15</f>
        <v>0</v>
      </c>
      <c r="C25" s="8">
        <f t="shared" si="9"/>
        <v>0</v>
      </c>
      <c r="D25" s="8">
        <f t="shared" si="9"/>
        <v>0</v>
      </c>
      <c r="E25" s="8">
        <f t="shared" si="9"/>
        <v>0</v>
      </c>
      <c r="F25" s="8">
        <f t="shared" si="9"/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</row>
    <row r="26" spans="1:10" ht="21" customHeight="1">
      <c r="A26" s="15" t="s">
        <v>88</v>
      </c>
      <c r="B26" s="89">
        <f>SUM(B25:J25)</f>
        <v>0</v>
      </c>
      <c r="C26" s="90"/>
      <c r="D26" s="90"/>
      <c r="E26" s="90"/>
      <c r="F26" s="90"/>
      <c r="G26" s="90"/>
      <c r="H26" s="90"/>
      <c r="I26" s="90"/>
      <c r="J26" s="91"/>
    </row>
    <row r="27" ht="15">
      <c r="B27" s="58"/>
    </row>
  </sheetData>
  <sheetProtection algorithmName="SHA-512" hashValue="bS4r01uZJvmKq74xL0lXMe//sWxS4dNsfsDPujMl4X+oMMdVyX/A47ot1juzK/wVdU6bcHMDrHBImeCcQiCCVQ==" saltValue="+Wz995IZrst5rnXokBNuJA==" spinCount="100000" sheet="1" objects="1" scenarios="1"/>
  <mergeCells count="4">
    <mergeCell ref="A18:J18"/>
    <mergeCell ref="A8:J8"/>
    <mergeCell ref="B26:J26"/>
    <mergeCell ref="A9:A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7F20-CBAD-466B-9056-9C1A9AC893B2}">
  <dimension ref="A1:I13"/>
  <sheetViews>
    <sheetView showGridLines="0" workbookViewId="0" topLeftCell="A1">
      <selection activeCell="B10" sqref="B10"/>
    </sheetView>
  </sheetViews>
  <sheetFormatPr defaultColWidth="9.140625" defaultRowHeight="15"/>
  <cols>
    <col min="1" max="1" width="55.28125" style="29" customWidth="1"/>
    <col min="2" max="9" width="20.00390625" style="43" customWidth="1"/>
    <col min="10" max="16384" width="9.140625" style="29" customWidth="1"/>
  </cols>
  <sheetData>
    <row r="1" spans="1:9" ht="15">
      <c r="A1" s="27" t="s">
        <v>125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8" t="s">
        <v>71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28" t="s">
        <v>128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8" t="s">
        <v>119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28" t="s">
        <v>104</v>
      </c>
      <c r="B5" s="29"/>
      <c r="C5" s="29"/>
      <c r="D5" s="29"/>
      <c r="E5" s="29"/>
      <c r="F5" s="29"/>
      <c r="G5" s="29"/>
      <c r="H5" s="29"/>
      <c r="I5" s="29"/>
    </row>
    <row r="6" spans="2:3" s="24" customFormat="1" ht="36" customHeight="1">
      <c r="B6" s="26"/>
      <c r="C6" s="26"/>
    </row>
    <row r="7" spans="1:9" ht="49.5" customHeight="1">
      <c r="A7" s="95" t="s">
        <v>58</v>
      </c>
      <c r="B7" s="95"/>
      <c r="C7" s="95"/>
      <c r="D7" s="95"/>
      <c r="E7" s="95"/>
      <c r="F7" s="95"/>
      <c r="G7" s="95"/>
      <c r="H7" s="95"/>
      <c r="I7" s="95"/>
    </row>
    <row r="8" spans="1:9" s="40" customFormat="1" ht="21" customHeight="1">
      <c r="A8" s="97" t="s">
        <v>56</v>
      </c>
      <c r="B8" s="6">
        <v>2023</v>
      </c>
      <c r="C8" s="6">
        <v>2024</v>
      </c>
      <c r="D8" s="6">
        <v>2025</v>
      </c>
      <c r="E8" s="6">
        <v>2026</v>
      </c>
      <c r="F8" s="6">
        <v>2027</v>
      </c>
      <c r="G8" s="6">
        <v>2028</v>
      </c>
      <c r="H8" s="6">
        <v>2029</v>
      </c>
      <c r="I8" s="6">
        <v>2030</v>
      </c>
    </row>
    <row r="9" spans="1:9" s="40" customFormat="1" ht="19.5" customHeight="1">
      <c r="A9" s="97"/>
      <c r="B9" s="11" t="s">
        <v>22</v>
      </c>
      <c r="C9" s="11" t="s">
        <v>22</v>
      </c>
      <c r="D9" s="11" t="s">
        <v>22</v>
      </c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</row>
    <row r="10" spans="1:9" s="40" customFormat="1" ht="25.5" customHeight="1">
      <c r="A10" s="31" t="s">
        <v>23</v>
      </c>
      <c r="B10" s="7"/>
      <c r="C10" s="41">
        <f aca="true" t="shared" si="0" ref="C10:I10">$B$10</f>
        <v>0</v>
      </c>
      <c r="D10" s="41">
        <f t="shared" si="0"/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</row>
    <row r="11" spans="1:9" s="40" customFormat="1" ht="25.5" customHeight="1">
      <c r="A11" s="31" t="s">
        <v>79</v>
      </c>
      <c r="B11" s="41">
        <f aca="true" t="shared" si="1" ref="B11:I11">3*B10</f>
        <v>0</v>
      </c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</row>
    <row r="12" spans="1:9" s="40" customFormat="1" ht="25.5" customHeight="1">
      <c r="A12" s="31" t="s">
        <v>57</v>
      </c>
      <c r="B12" s="41">
        <f>12*B10</f>
        <v>0</v>
      </c>
      <c r="C12" s="41">
        <f aca="true" t="shared" si="2" ref="C12:I12">12*C10</f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</row>
    <row r="13" spans="1:9" s="40" customFormat="1" ht="25.5" customHeight="1">
      <c r="A13" s="42" t="s">
        <v>24</v>
      </c>
      <c r="B13" s="98">
        <f>SUM(B12:I12)</f>
        <v>0</v>
      </c>
      <c r="C13" s="99"/>
      <c r="D13" s="99"/>
      <c r="E13" s="99"/>
      <c r="F13" s="99"/>
      <c r="G13" s="99"/>
      <c r="H13" s="99"/>
      <c r="I13" s="100"/>
    </row>
  </sheetData>
  <sheetProtection algorithmName="SHA-512" hashValue="SWtEvvqNyPGmSGpfHqFPpbpdnoYJHr/B4/g8Bg9HDp33coE5wD1gz6IuQJnrvafaOHtK5OmqgmUk/J7jXdlsag==" saltValue="vn7cxC1pCqBI2QzKE0UJPw==" spinCount="100000" sheet="1" objects="1" scenarios="1"/>
  <mergeCells count="3">
    <mergeCell ref="A8:A9"/>
    <mergeCell ref="B13:I13"/>
    <mergeCell ref="A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102B4-132B-43D4-AB2E-31D9250AB4D6}">
  <dimension ref="A1:H59"/>
  <sheetViews>
    <sheetView showGridLines="0" workbookViewId="0" topLeftCell="A37">
      <selection activeCell="E13" sqref="E13:G57"/>
    </sheetView>
  </sheetViews>
  <sheetFormatPr defaultColWidth="9.140625" defaultRowHeight="15"/>
  <cols>
    <col min="1" max="1" width="9.421875" style="29" customWidth="1"/>
    <col min="2" max="2" width="55.7109375" style="29" customWidth="1"/>
    <col min="3" max="3" width="32.421875" style="43" customWidth="1"/>
    <col min="4" max="4" width="39.00390625" style="43" customWidth="1"/>
    <col min="5" max="5" width="29.57421875" style="29" customWidth="1"/>
    <col min="6" max="6" width="17.28125" style="52" customWidth="1"/>
    <col min="7" max="7" width="32.7109375" style="64" customWidth="1"/>
    <col min="8" max="8" width="29.57421875" style="29" customWidth="1"/>
    <col min="9" max="16384" width="9.140625" style="29" customWidth="1"/>
  </cols>
  <sheetData>
    <row r="1" spans="1:4" ht="15">
      <c r="A1" s="27" t="s">
        <v>125</v>
      </c>
      <c r="C1" s="29"/>
      <c r="D1" s="29"/>
    </row>
    <row r="2" spans="1:4" ht="15">
      <c r="A2" s="28" t="s">
        <v>75</v>
      </c>
      <c r="C2" s="29"/>
      <c r="D2" s="29"/>
    </row>
    <row r="3" spans="1:4" ht="15">
      <c r="A3" s="28" t="s">
        <v>129</v>
      </c>
      <c r="C3" s="29"/>
      <c r="D3" s="29"/>
    </row>
    <row r="4" spans="1:4" ht="15">
      <c r="A4" s="28" t="s">
        <v>130</v>
      </c>
      <c r="C4" s="29"/>
      <c r="D4" s="29"/>
    </row>
    <row r="5" spans="1:4" ht="15">
      <c r="A5" s="28" t="s">
        <v>131</v>
      </c>
      <c r="C5" s="29"/>
      <c r="D5" s="29"/>
    </row>
    <row r="6" spans="1:4" ht="15">
      <c r="A6" s="59" t="s">
        <v>132</v>
      </c>
      <c r="C6" s="29"/>
      <c r="D6" s="29"/>
    </row>
    <row r="7" spans="1:4" ht="15">
      <c r="A7" s="28" t="s">
        <v>97</v>
      </c>
      <c r="C7" s="29"/>
      <c r="D7" s="29"/>
    </row>
    <row r="8" spans="1:7" s="52" customFormat="1" ht="15">
      <c r="A8" s="28" t="s">
        <v>120</v>
      </c>
      <c r="G8" s="64"/>
    </row>
    <row r="9" spans="2:4" s="24" customFormat="1" ht="36" customHeight="1">
      <c r="B9" s="26"/>
      <c r="C9" s="26"/>
      <c r="D9" s="26"/>
    </row>
    <row r="10" spans="1:8" ht="48" customHeight="1">
      <c r="A10" s="95" t="s">
        <v>72</v>
      </c>
      <c r="B10" s="95"/>
      <c r="C10" s="95"/>
      <c r="D10" s="95"/>
      <c r="E10" s="95"/>
      <c r="F10" s="95"/>
      <c r="G10" s="95"/>
      <c r="H10" s="95"/>
    </row>
    <row r="11" spans="1:8" ht="60" customHeight="1">
      <c r="A11" s="104" t="s">
        <v>9</v>
      </c>
      <c r="B11" s="104" t="s">
        <v>32</v>
      </c>
      <c r="C11" s="104" t="s">
        <v>85</v>
      </c>
      <c r="D11" s="104" t="s">
        <v>87</v>
      </c>
      <c r="E11" s="104" t="s">
        <v>96</v>
      </c>
      <c r="F11" s="104"/>
      <c r="G11" s="104"/>
      <c r="H11" s="104"/>
    </row>
    <row r="12" spans="1:8" ht="43.9" customHeight="1" thickBot="1">
      <c r="A12" s="105"/>
      <c r="B12" s="105"/>
      <c r="C12" s="105"/>
      <c r="D12" s="105"/>
      <c r="E12" s="18" t="s">
        <v>98</v>
      </c>
      <c r="F12" s="18" t="s">
        <v>93</v>
      </c>
      <c r="G12" s="18" t="s">
        <v>94</v>
      </c>
      <c r="H12" s="18" t="s">
        <v>86</v>
      </c>
    </row>
    <row r="13" spans="1:8" ht="18.75" customHeight="1" thickBot="1">
      <c r="A13" s="101">
        <v>2022</v>
      </c>
      <c r="B13" s="44" t="s">
        <v>28</v>
      </c>
      <c r="C13" s="45">
        <v>8</v>
      </c>
      <c r="D13" s="45" t="s">
        <v>95</v>
      </c>
      <c r="E13" s="16"/>
      <c r="F13" s="60"/>
      <c r="G13" s="62"/>
      <c r="H13" s="46">
        <f>E13*F13</f>
        <v>0</v>
      </c>
    </row>
    <row r="14" spans="1:8" ht="18.75" customHeight="1" thickBot="1">
      <c r="A14" s="102"/>
      <c r="B14" s="31" t="s">
        <v>10</v>
      </c>
      <c r="C14" s="47">
        <v>30</v>
      </c>
      <c r="D14" s="45" t="s">
        <v>95</v>
      </c>
      <c r="E14" s="17"/>
      <c r="F14" s="61"/>
      <c r="G14" s="63"/>
      <c r="H14" s="46">
        <f aca="true" t="shared" si="0" ref="H14:H57">E14*F14</f>
        <v>0</v>
      </c>
    </row>
    <row r="15" spans="1:8" ht="18.75" customHeight="1" thickBot="1">
      <c r="A15" s="102"/>
      <c r="B15" s="31" t="s">
        <v>29</v>
      </c>
      <c r="C15" s="47">
        <v>17</v>
      </c>
      <c r="D15" s="45" t="s">
        <v>95</v>
      </c>
      <c r="E15" s="17"/>
      <c r="F15" s="61"/>
      <c r="G15" s="63"/>
      <c r="H15" s="46">
        <f t="shared" si="0"/>
        <v>0</v>
      </c>
    </row>
    <row r="16" spans="1:8" ht="18.75" customHeight="1" thickBot="1">
      <c r="A16" s="102"/>
      <c r="B16" s="31" t="s">
        <v>30</v>
      </c>
      <c r="C16" s="47">
        <v>20</v>
      </c>
      <c r="D16" s="45" t="s">
        <v>95</v>
      </c>
      <c r="E16" s="17"/>
      <c r="F16" s="61"/>
      <c r="G16" s="63"/>
      <c r="H16" s="46">
        <f t="shared" si="0"/>
        <v>0</v>
      </c>
    </row>
    <row r="17" spans="1:8" ht="18.75" customHeight="1" thickBot="1">
      <c r="A17" s="103"/>
      <c r="B17" s="68" t="s">
        <v>31</v>
      </c>
      <c r="C17" s="69">
        <v>2000</v>
      </c>
      <c r="D17" s="69" t="s">
        <v>92</v>
      </c>
      <c r="E17" s="71"/>
      <c r="F17" s="75"/>
      <c r="G17" s="76"/>
      <c r="H17" s="46">
        <f t="shared" si="0"/>
        <v>0</v>
      </c>
    </row>
    <row r="18" spans="1:8" ht="18.75" customHeight="1" thickBot="1" thickTop="1">
      <c r="A18" s="102">
        <v>2023</v>
      </c>
      <c r="B18" s="67" t="s">
        <v>28</v>
      </c>
      <c r="C18" s="51">
        <v>0</v>
      </c>
      <c r="D18" s="51" t="s">
        <v>95</v>
      </c>
      <c r="E18" s="72"/>
      <c r="F18" s="73"/>
      <c r="G18" s="74"/>
      <c r="H18" s="46">
        <f t="shared" si="0"/>
        <v>0</v>
      </c>
    </row>
    <row r="19" spans="1:8" ht="18.75" customHeight="1" thickBot="1">
      <c r="A19" s="102"/>
      <c r="B19" s="31" t="s">
        <v>10</v>
      </c>
      <c r="C19" s="47">
        <v>0</v>
      </c>
      <c r="D19" s="45" t="s">
        <v>95</v>
      </c>
      <c r="E19" s="17"/>
      <c r="F19" s="61"/>
      <c r="G19" s="63"/>
      <c r="H19" s="46">
        <f t="shared" si="0"/>
        <v>0</v>
      </c>
    </row>
    <row r="20" spans="1:8" ht="18.75" customHeight="1" thickBot="1">
      <c r="A20" s="102"/>
      <c r="B20" s="31" t="s">
        <v>29</v>
      </c>
      <c r="C20" s="47">
        <v>24</v>
      </c>
      <c r="D20" s="45" t="s">
        <v>95</v>
      </c>
      <c r="E20" s="17"/>
      <c r="F20" s="61"/>
      <c r="G20" s="63"/>
      <c r="H20" s="46">
        <f t="shared" si="0"/>
        <v>0</v>
      </c>
    </row>
    <row r="21" spans="1:8" ht="18.75" customHeight="1" thickBot="1">
      <c r="A21" s="102"/>
      <c r="B21" s="31" t="s">
        <v>30</v>
      </c>
      <c r="C21" s="47">
        <v>20</v>
      </c>
      <c r="D21" s="45" t="s">
        <v>95</v>
      </c>
      <c r="E21" s="17"/>
      <c r="F21" s="61"/>
      <c r="G21" s="63"/>
      <c r="H21" s="46">
        <f t="shared" si="0"/>
        <v>0</v>
      </c>
    </row>
    <row r="22" spans="1:8" ht="18.75" customHeight="1" thickBot="1">
      <c r="A22" s="103"/>
      <c r="B22" s="68" t="s">
        <v>31</v>
      </c>
      <c r="C22" s="69">
        <v>1000</v>
      </c>
      <c r="D22" s="69" t="s">
        <v>92</v>
      </c>
      <c r="E22" s="71"/>
      <c r="F22" s="75"/>
      <c r="G22" s="76"/>
      <c r="H22" s="46">
        <f t="shared" si="0"/>
        <v>0</v>
      </c>
    </row>
    <row r="23" spans="1:8" ht="18.75" customHeight="1" thickBot="1" thickTop="1">
      <c r="A23" s="102">
        <v>2024</v>
      </c>
      <c r="B23" s="67" t="s">
        <v>28</v>
      </c>
      <c r="C23" s="51">
        <v>0</v>
      </c>
      <c r="D23" s="51" t="s">
        <v>95</v>
      </c>
      <c r="E23" s="72"/>
      <c r="F23" s="73"/>
      <c r="G23" s="74"/>
      <c r="H23" s="46">
        <f t="shared" si="0"/>
        <v>0</v>
      </c>
    </row>
    <row r="24" spans="1:8" ht="18.75" customHeight="1" thickBot="1">
      <c r="A24" s="102"/>
      <c r="B24" s="31" t="s">
        <v>10</v>
      </c>
      <c r="C24" s="47">
        <v>0</v>
      </c>
      <c r="D24" s="45" t="s">
        <v>95</v>
      </c>
      <c r="E24" s="17"/>
      <c r="F24" s="61"/>
      <c r="G24" s="63"/>
      <c r="H24" s="46">
        <f t="shared" si="0"/>
        <v>0</v>
      </c>
    </row>
    <row r="25" spans="1:8" ht="18.75" customHeight="1" thickBot="1">
      <c r="A25" s="102"/>
      <c r="B25" s="31" t="s">
        <v>29</v>
      </c>
      <c r="C25" s="47">
        <v>2</v>
      </c>
      <c r="D25" s="45" t="s">
        <v>95</v>
      </c>
      <c r="E25" s="17"/>
      <c r="F25" s="61"/>
      <c r="G25" s="63"/>
      <c r="H25" s="46">
        <f t="shared" si="0"/>
        <v>0</v>
      </c>
    </row>
    <row r="26" spans="1:8" ht="18.75" customHeight="1" thickBot="1">
      <c r="A26" s="102"/>
      <c r="B26" s="31" t="s">
        <v>30</v>
      </c>
      <c r="C26" s="47">
        <v>20</v>
      </c>
      <c r="D26" s="45" t="s">
        <v>95</v>
      </c>
      <c r="E26" s="17"/>
      <c r="F26" s="61"/>
      <c r="G26" s="63"/>
      <c r="H26" s="46">
        <f t="shared" si="0"/>
        <v>0</v>
      </c>
    </row>
    <row r="27" spans="1:8" ht="18.75" customHeight="1" thickBot="1">
      <c r="A27" s="103"/>
      <c r="B27" s="68" t="s">
        <v>31</v>
      </c>
      <c r="C27" s="69">
        <v>500</v>
      </c>
      <c r="D27" s="69" t="s">
        <v>92</v>
      </c>
      <c r="E27" s="71"/>
      <c r="F27" s="75"/>
      <c r="G27" s="76"/>
      <c r="H27" s="46">
        <f t="shared" si="0"/>
        <v>0</v>
      </c>
    </row>
    <row r="28" spans="1:8" ht="18.75" customHeight="1" thickBot="1" thickTop="1">
      <c r="A28" s="102">
        <v>2025</v>
      </c>
      <c r="B28" s="67" t="s">
        <v>28</v>
      </c>
      <c r="C28" s="51">
        <v>0</v>
      </c>
      <c r="D28" s="51" t="s">
        <v>95</v>
      </c>
      <c r="E28" s="72"/>
      <c r="F28" s="73"/>
      <c r="G28" s="74"/>
      <c r="H28" s="46">
        <f t="shared" si="0"/>
        <v>0</v>
      </c>
    </row>
    <row r="29" spans="1:8" ht="18.75" customHeight="1" thickBot="1">
      <c r="A29" s="102"/>
      <c r="B29" s="31" t="s">
        <v>10</v>
      </c>
      <c r="C29" s="47">
        <v>0</v>
      </c>
      <c r="D29" s="45" t="s">
        <v>95</v>
      </c>
      <c r="E29" s="17"/>
      <c r="F29" s="61"/>
      <c r="G29" s="63"/>
      <c r="H29" s="46">
        <f t="shared" si="0"/>
        <v>0</v>
      </c>
    </row>
    <row r="30" spans="1:8" ht="18.75" customHeight="1" thickBot="1">
      <c r="A30" s="102"/>
      <c r="B30" s="31" t="s">
        <v>29</v>
      </c>
      <c r="C30" s="47">
        <v>0</v>
      </c>
      <c r="D30" s="45" t="s">
        <v>95</v>
      </c>
      <c r="E30" s="17"/>
      <c r="F30" s="61"/>
      <c r="G30" s="63"/>
      <c r="H30" s="46">
        <f t="shared" si="0"/>
        <v>0</v>
      </c>
    </row>
    <row r="31" spans="1:8" ht="18.75" customHeight="1" thickBot="1">
      <c r="A31" s="102"/>
      <c r="B31" s="31" t="s">
        <v>30</v>
      </c>
      <c r="C31" s="47">
        <v>20</v>
      </c>
      <c r="D31" s="45" t="s">
        <v>95</v>
      </c>
      <c r="E31" s="17"/>
      <c r="F31" s="61"/>
      <c r="G31" s="63"/>
      <c r="H31" s="46">
        <f t="shared" si="0"/>
        <v>0</v>
      </c>
    </row>
    <row r="32" spans="1:8" ht="18.75" customHeight="1" thickBot="1">
      <c r="A32" s="103"/>
      <c r="B32" s="68" t="s">
        <v>31</v>
      </c>
      <c r="C32" s="69">
        <v>500</v>
      </c>
      <c r="D32" s="69" t="s">
        <v>92</v>
      </c>
      <c r="E32" s="71"/>
      <c r="F32" s="75"/>
      <c r="G32" s="76"/>
      <c r="H32" s="46">
        <f t="shared" si="0"/>
        <v>0</v>
      </c>
    </row>
    <row r="33" spans="1:8" ht="18.75" customHeight="1" thickBot="1" thickTop="1">
      <c r="A33" s="102">
        <v>2026</v>
      </c>
      <c r="B33" s="67" t="s">
        <v>28</v>
      </c>
      <c r="C33" s="51">
        <v>0</v>
      </c>
      <c r="D33" s="51" t="s">
        <v>95</v>
      </c>
      <c r="E33" s="72"/>
      <c r="F33" s="73"/>
      <c r="G33" s="74"/>
      <c r="H33" s="46">
        <f t="shared" si="0"/>
        <v>0</v>
      </c>
    </row>
    <row r="34" spans="1:8" ht="18.75" customHeight="1" thickBot="1">
      <c r="A34" s="102"/>
      <c r="B34" s="31" t="s">
        <v>10</v>
      </c>
      <c r="C34" s="47">
        <v>0</v>
      </c>
      <c r="D34" s="45" t="s">
        <v>95</v>
      </c>
      <c r="E34" s="17"/>
      <c r="F34" s="61"/>
      <c r="G34" s="63"/>
      <c r="H34" s="46">
        <f t="shared" si="0"/>
        <v>0</v>
      </c>
    </row>
    <row r="35" spans="1:8" ht="18.75" customHeight="1" thickBot="1">
      <c r="A35" s="102"/>
      <c r="B35" s="31" t="s">
        <v>29</v>
      </c>
      <c r="C35" s="47">
        <v>0</v>
      </c>
      <c r="D35" s="45" t="s">
        <v>95</v>
      </c>
      <c r="E35" s="17"/>
      <c r="F35" s="61"/>
      <c r="G35" s="63"/>
      <c r="H35" s="46">
        <f t="shared" si="0"/>
        <v>0</v>
      </c>
    </row>
    <row r="36" spans="1:8" ht="18.75" customHeight="1" thickBot="1">
      <c r="A36" s="102"/>
      <c r="B36" s="31" t="s">
        <v>30</v>
      </c>
      <c r="C36" s="47">
        <v>20</v>
      </c>
      <c r="D36" s="45" t="s">
        <v>95</v>
      </c>
      <c r="E36" s="17"/>
      <c r="F36" s="61"/>
      <c r="G36" s="63"/>
      <c r="H36" s="46">
        <f t="shared" si="0"/>
        <v>0</v>
      </c>
    </row>
    <row r="37" spans="1:8" ht="18.75" customHeight="1" thickBot="1">
      <c r="A37" s="103"/>
      <c r="B37" s="68" t="s">
        <v>31</v>
      </c>
      <c r="C37" s="69">
        <v>500</v>
      </c>
      <c r="D37" s="69" t="s">
        <v>92</v>
      </c>
      <c r="E37" s="71"/>
      <c r="F37" s="75"/>
      <c r="G37" s="76"/>
      <c r="H37" s="46">
        <f t="shared" si="0"/>
        <v>0</v>
      </c>
    </row>
    <row r="38" spans="1:8" ht="18.75" customHeight="1" thickBot="1" thickTop="1">
      <c r="A38" s="102">
        <v>2027</v>
      </c>
      <c r="B38" s="67" t="s">
        <v>28</v>
      </c>
      <c r="C38" s="51">
        <v>0</v>
      </c>
      <c r="D38" s="51" t="s">
        <v>95</v>
      </c>
      <c r="E38" s="72"/>
      <c r="F38" s="73"/>
      <c r="G38" s="74"/>
      <c r="H38" s="46">
        <f t="shared" si="0"/>
        <v>0</v>
      </c>
    </row>
    <row r="39" spans="1:8" ht="18.75" customHeight="1" thickBot="1">
      <c r="A39" s="102"/>
      <c r="B39" s="31" t="s">
        <v>10</v>
      </c>
      <c r="C39" s="47">
        <v>0</v>
      </c>
      <c r="D39" s="45" t="s">
        <v>95</v>
      </c>
      <c r="E39" s="17"/>
      <c r="F39" s="61"/>
      <c r="G39" s="63"/>
      <c r="H39" s="46">
        <f t="shared" si="0"/>
        <v>0</v>
      </c>
    </row>
    <row r="40" spans="1:8" ht="18.75" customHeight="1" thickBot="1">
      <c r="A40" s="102"/>
      <c r="B40" s="31" t="s">
        <v>29</v>
      </c>
      <c r="C40" s="47">
        <v>0</v>
      </c>
      <c r="D40" s="45" t="s">
        <v>95</v>
      </c>
      <c r="E40" s="17"/>
      <c r="F40" s="61"/>
      <c r="G40" s="63"/>
      <c r="H40" s="46">
        <f t="shared" si="0"/>
        <v>0</v>
      </c>
    </row>
    <row r="41" spans="1:8" ht="18.75" customHeight="1" thickBot="1">
      <c r="A41" s="102"/>
      <c r="B41" s="31" t="s">
        <v>30</v>
      </c>
      <c r="C41" s="47">
        <v>0</v>
      </c>
      <c r="D41" s="45" t="s">
        <v>95</v>
      </c>
      <c r="E41" s="17"/>
      <c r="F41" s="61"/>
      <c r="G41" s="63"/>
      <c r="H41" s="46">
        <f t="shared" si="0"/>
        <v>0</v>
      </c>
    </row>
    <row r="42" spans="1:8" ht="18.75" customHeight="1" thickBot="1">
      <c r="A42" s="103"/>
      <c r="B42" s="68" t="s">
        <v>31</v>
      </c>
      <c r="C42" s="69">
        <v>200</v>
      </c>
      <c r="D42" s="69" t="s">
        <v>92</v>
      </c>
      <c r="E42" s="71"/>
      <c r="F42" s="75"/>
      <c r="G42" s="76"/>
      <c r="H42" s="46">
        <f t="shared" si="0"/>
        <v>0</v>
      </c>
    </row>
    <row r="43" spans="1:8" ht="18.75" customHeight="1" thickBot="1" thickTop="1">
      <c r="A43" s="102">
        <v>2028</v>
      </c>
      <c r="B43" s="67" t="s">
        <v>28</v>
      </c>
      <c r="C43" s="51">
        <v>0</v>
      </c>
      <c r="D43" s="51" t="s">
        <v>95</v>
      </c>
      <c r="E43" s="72"/>
      <c r="F43" s="73"/>
      <c r="G43" s="74"/>
      <c r="H43" s="46">
        <f t="shared" si="0"/>
        <v>0</v>
      </c>
    </row>
    <row r="44" spans="1:8" ht="18.75" customHeight="1" thickBot="1">
      <c r="A44" s="102"/>
      <c r="B44" s="31" t="s">
        <v>10</v>
      </c>
      <c r="C44" s="47">
        <v>0</v>
      </c>
      <c r="D44" s="45" t="s">
        <v>95</v>
      </c>
      <c r="E44" s="17"/>
      <c r="F44" s="61"/>
      <c r="G44" s="63"/>
      <c r="H44" s="46">
        <f t="shared" si="0"/>
        <v>0</v>
      </c>
    </row>
    <row r="45" spans="1:8" ht="18.75" customHeight="1" thickBot="1">
      <c r="A45" s="102"/>
      <c r="B45" s="31" t="s">
        <v>29</v>
      </c>
      <c r="C45" s="47">
        <v>0</v>
      </c>
      <c r="D45" s="45" t="s">
        <v>95</v>
      </c>
      <c r="E45" s="17"/>
      <c r="F45" s="61"/>
      <c r="G45" s="63"/>
      <c r="H45" s="46">
        <f t="shared" si="0"/>
        <v>0</v>
      </c>
    </row>
    <row r="46" spans="1:8" ht="18.75" customHeight="1" thickBot="1">
      <c r="A46" s="102"/>
      <c r="B46" s="31" t="s">
        <v>30</v>
      </c>
      <c r="C46" s="47">
        <v>0</v>
      </c>
      <c r="D46" s="45" t="s">
        <v>95</v>
      </c>
      <c r="E46" s="17"/>
      <c r="F46" s="61"/>
      <c r="G46" s="63"/>
      <c r="H46" s="46">
        <f t="shared" si="0"/>
        <v>0</v>
      </c>
    </row>
    <row r="47" spans="1:8" ht="18.75" customHeight="1" thickBot="1">
      <c r="A47" s="103"/>
      <c r="B47" s="68" t="s">
        <v>31</v>
      </c>
      <c r="C47" s="69">
        <v>200</v>
      </c>
      <c r="D47" s="69" t="s">
        <v>92</v>
      </c>
      <c r="E47" s="71"/>
      <c r="F47" s="75"/>
      <c r="G47" s="76"/>
      <c r="H47" s="46">
        <f t="shared" si="0"/>
        <v>0</v>
      </c>
    </row>
    <row r="48" spans="1:8" ht="18.75" customHeight="1" thickBot="1" thickTop="1">
      <c r="A48" s="102">
        <v>2029</v>
      </c>
      <c r="B48" s="67" t="s">
        <v>28</v>
      </c>
      <c r="C48" s="51">
        <v>0</v>
      </c>
      <c r="D48" s="51" t="s">
        <v>95</v>
      </c>
      <c r="E48" s="72"/>
      <c r="F48" s="73"/>
      <c r="G48" s="74"/>
      <c r="H48" s="46">
        <f t="shared" si="0"/>
        <v>0</v>
      </c>
    </row>
    <row r="49" spans="1:8" ht="18.75" customHeight="1" thickBot="1">
      <c r="A49" s="102"/>
      <c r="B49" s="31" t="s">
        <v>10</v>
      </c>
      <c r="C49" s="47">
        <v>0</v>
      </c>
      <c r="D49" s="45" t="s">
        <v>95</v>
      </c>
      <c r="E49" s="17"/>
      <c r="F49" s="61"/>
      <c r="G49" s="63"/>
      <c r="H49" s="46">
        <f t="shared" si="0"/>
        <v>0</v>
      </c>
    </row>
    <row r="50" spans="1:8" ht="18.75" customHeight="1" thickBot="1">
      <c r="A50" s="102"/>
      <c r="B50" s="31" t="s">
        <v>29</v>
      </c>
      <c r="C50" s="47">
        <v>0</v>
      </c>
      <c r="D50" s="45" t="s">
        <v>95</v>
      </c>
      <c r="E50" s="17"/>
      <c r="F50" s="61"/>
      <c r="G50" s="63"/>
      <c r="H50" s="46">
        <f t="shared" si="0"/>
        <v>0</v>
      </c>
    </row>
    <row r="51" spans="1:8" ht="18.75" customHeight="1" thickBot="1">
      <c r="A51" s="102"/>
      <c r="B51" s="31" t="s">
        <v>30</v>
      </c>
      <c r="C51" s="47">
        <v>0</v>
      </c>
      <c r="D51" s="45" t="s">
        <v>95</v>
      </c>
      <c r="E51" s="17"/>
      <c r="F51" s="61"/>
      <c r="G51" s="63"/>
      <c r="H51" s="46">
        <f t="shared" si="0"/>
        <v>0</v>
      </c>
    </row>
    <row r="52" spans="1:8" ht="18.75" customHeight="1" thickBot="1">
      <c r="A52" s="103"/>
      <c r="B52" s="68" t="s">
        <v>31</v>
      </c>
      <c r="C52" s="69">
        <v>200</v>
      </c>
      <c r="D52" s="69" t="s">
        <v>92</v>
      </c>
      <c r="E52" s="71"/>
      <c r="F52" s="75"/>
      <c r="G52" s="76"/>
      <c r="H52" s="46">
        <f t="shared" si="0"/>
        <v>0</v>
      </c>
    </row>
    <row r="53" spans="1:8" ht="18.75" customHeight="1" thickBot="1" thickTop="1">
      <c r="A53" s="102">
        <v>2030</v>
      </c>
      <c r="B53" s="67" t="s">
        <v>28</v>
      </c>
      <c r="C53" s="51">
        <v>0</v>
      </c>
      <c r="D53" s="51" t="s">
        <v>95</v>
      </c>
      <c r="E53" s="72"/>
      <c r="F53" s="73"/>
      <c r="G53" s="74"/>
      <c r="H53" s="46">
        <f t="shared" si="0"/>
        <v>0</v>
      </c>
    </row>
    <row r="54" spans="1:8" ht="18.75" customHeight="1" thickBot="1">
      <c r="A54" s="102"/>
      <c r="B54" s="31" t="s">
        <v>10</v>
      </c>
      <c r="C54" s="47">
        <v>0</v>
      </c>
      <c r="D54" s="45" t="s">
        <v>95</v>
      </c>
      <c r="E54" s="17"/>
      <c r="F54" s="61"/>
      <c r="G54" s="63"/>
      <c r="H54" s="46">
        <f t="shared" si="0"/>
        <v>0</v>
      </c>
    </row>
    <row r="55" spans="1:8" ht="18.75" customHeight="1" thickBot="1">
      <c r="A55" s="102"/>
      <c r="B55" s="31" t="s">
        <v>29</v>
      </c>
      <c r="C55" s="47">
        <v>0</v>
      </c>
      <c r="D55" s="45" t="s">
        <v>95</v>
      </c>
      <c r="E55" s="17"/>
      <c r="F55" s="61"/>
      <c r="G55" s="63"/>
      <c r="H55" s="46">
        <f t="shared" si="0"/>
        <v>0</v>
      </c>
    </row>
    <row r="56" spans="1:8" ht="18.75" customHeight="1" thickBot="1">
      <c r="A56" s="102"/>
      <c r="B56" s="31" t="s">
        <v>30</v>
      </c>
      <c r="C56" s="47">
        <v>0</v>
      </c>
      <c r="D56" s="45" t="s">
        <v>95</v>
      </c>
      <c r="E56" s="17"/>
      <c r="F56" s="61"/>
      <c r="G56" s="63"/>
      <c r="H56" s="46">
        <f t="shared" si="0"/>
        <v>0</v>
      </c>
    </row>
    <row r="57" spans="1:8" ht="18.75" customHeight="1" thickBot="1">
      <c r="A57" s="103"/>
      <c r="B57" s="68" t="s">
        <v>31</v>
      </c>
      <c r="C57" s="69">
        <v>200</v>
      </c>
      <c r="D57" s="69" t="s">
        <v>92</v>
      </c>
      <c r="E57" s="71"/>
      <c r="F57" s="75"/>
      <c r="G57" s="76"/>
      <c r="H57" s="46">
        <f t="shared" si="0"/>
        <v>0</v>
      </c>
    </row>
    <row r="58" spans="1:8" ht="42" customHeight="1" thickTop="1">
      <c r="A58" s="106" t="s">
        <v>33</v>
      </c>
      <c r="B58" s="107"/>
      <c r="C58" s="48">
        <f>SUM(C13:C57)</f>
        <v>5481</v>
      </c>
      <c r="D58" s="48"/>
      <c r="E58" s="49" t="s">
        <v>26</v>
      </c>
      <c r="F58" s="49" t="s">
        <v>26</v>
      </c>
      <c r="G58" s="49" t="s">
        <v>26</v>
      </c>
      <c r="H58" s="39">
        <f>SUM(H13:H57)</f>
        <v>0</v>
      </c>
    </row>
    <row r="59" spans="1:8" ht="42" customHeight="1">
      <c r="A59" s="106" t="s">
        <v>24</v>
      </c>
      <c r="B59" s="106"/>
      <c r="C59" s="106">
        <f>H58</f>
        <v>0</v>
      </c>
      <c r="D59" s="106"/>
      <c r="E59" s="106"/>
      <c r="F59" s="106"/>
      <c r="G59" s="106"/>
      <c r="H59" s="106"/>
    </row>
  </sheetData>
  <sheetProtection algorithmName="SHA-512" hashValue="VkS4+iDl10H85EvBstfO90zVeX8F0x+u+0l/3lf+ZQ60HCc6pmIoaMi6VLp3E3lYN0uV7mMKC7W4smbMEjv0ZA==" saltValue="oNJOQRZ8Ggu3U/buVlKMvg==" spinCount="100000" sheet="1" objects="1" scenarios="1"/>
  <mergeCells count="18">
    <mergeCell ref="C59:H59"/>
    <mergeCell ref="A33:A37"/>
    <mergeCell ref="A38:A42"/>
    <mergeCell ref="A43:A47"/>
    <mergeCell ref="A48:A52"/>
    <mergeCell ref="A53:A57"/>
    <mergeCell ref="A59:B59"/>
    <mergeCell ref="A58:B58"/>
    <mergeCell ref="A13:A17"/>
    <mergeCell ref="A10:H10"/>
    <mergeCell ref="A18:A22"/>
    <mergeCell ref="A23:A27"/>
    <mergeCell ref="A28:A32"/>
    <mergeCell ref="E11:H11"/>
    <mergeCell ref="A11:A12"/>
    <mergeCell ref="B11:B12"/>
    <mergeCell ref="C11:C12"/>
    <mergeCell ref="D11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898AA-6A22-4EEC-A7E7-4608E1274DFE}">
  <dimension ref="A1:H104"/>
  <sheetViews>
    <sheetView showGridLines="0" workbookViewId="0" topLeftCell="A94">
      <selection activeCell="E13" sqref="E13:G102"/>
    </sheetView>
  </sheetViews>
  <sheetFormatPr defaultColWidth="9.140625" defaultRowHeight="15"/>
  <cols>
    <col min="1" max="1" width="9.140625" style="29" customWidth="1"/>
    <col min="2" max="2" width="55.8515625" style="29" customWidth="1"/>
    <col min="3" max="3" width="32.421875" style="43" customWidth="1"/>
    <col min="4" max="4" width="38.421875" style="43" customWidth="1"/>
    <col min="5" max="5" width="29.57421875" style="29" customWidth="1"/>
    <col min="6" max="7" width="29.57421875" style="52" customWidth="1"/>
    <col min="8" max="8" width="29.57421875" style="29" customWidth="1"/>
    <col min="9" max="16384" width="9.140625" style="29" customWidth="1"/>
  </cols>
  <sheetData>
    <row r="1" spans="1:4" ht="15">
      <c r="A1" s="27" t="s">
        <v>125</v>
      </c>
      <c r="C1" s="29"/>
      <c r="D1" s="29"/>
    </row>
    <row r="2" spans="1:4" ht="15">
      <c r="A2" s="28" t="s">
        <v>76</v>
      </c>
      <c r="C2" s="29"/>
      <c r="D2" s="29"/>
    </row>
    <row r="3" spans="1:4" ht="15">
      <c r="A3" s="28" t="s">
        <v>129</v>
      </c>
      <c r="C3" s="29"/>
      <c r="D3" s="29"/>
    </row>
    <row r="4" spans="1:4" ht="15">
      <c r="A4" s="28" t="s">
        <v>130</v>
      </c>
      <c r="C4" s="29"/>
      <c r="D4" s="29"/>
    </row>
    <row r="5" spans="1:4" ht="15">
      <c r="A5" s="28" t="s">
        <v>131</v>
      </c>
      <c r="C5" s="29"/>
      <c r="D5" s="29"/>
    </row>
    <row r="6" spans="1:4" ht="15">
      <c r="A6" s="59" t="s">
        <v>132</v>
      </c>
      <c r="C6" s="29"/>
      <c r="D6" s="29"/>
    </row>
    <row r="7" spans="1:4" ht="15">
      <c r="A7" s="28" t="s">
        <v>97</v>
      </c>
      <c r="C7" s="29"/>
      <c r="D7" s="29"/>
    </row>
    <row r="8" s="52" customFormat="1" ht="15">
      <c r="A8" s="28" t="s">
        <v>121</v>
      </c>
    </row>
    <row r="9" spans="2:4" s="24" customFormat="1" ht="36" customHeight="1">
      <c r="B9" s="26"/>
      <c r="C9" s="26"/>
      <c r="D9" s="26"/>
    </row>
    <row r="10" spans="1:8" ht="48" customHeight="1">
      <c r="A10" s="95" t="s">
        <v>73</v>
      </c>
      <c r="B10" s="95"/>
      <c r="C10" s="95"/>
      <c r="D10" s="95"/>
      <c r="E10" s="95"/>
      <c r="F10" s="95"/>
      <c r="G10" s="95"/>
      <c r="H10" s="95"/>
    </row>
    <row r="11" spans="1:8" ht="60" customHeight="1">
      <c r="A11" s="108" t="s">
        <v>9</v>
      </c>
      <c r="B11" s="108" t="s">
        <v>32</v>
      </c>
      <c r="C11" s="108" t="s">
        <v>85</v>
      </c>
      <c r="D11" s="104" t="s">
        <v>87</v>
      </c>
      <c r="E11" s="104" t="s">
        <v>96</v>
      </c>
      <c r="F11" s="104"/>
      <c r="G11" s="104"/>
      <c r="H11" s="104"/>
    </row>
    <row r="12" spans="1:8" ht="43.9" customHeight="1" thickBot="1">
      <c r="A12" s="109"/>
      <c r="B12" s="109"/>
      <c r="C12" s="109"/>
      <c r="D12" s="105"/>
      <c r="E12" s="18" t="s">
        <v>98</v>
      </c>
      <c r="F12" s="18" t="s">
        <v>93</v>
      </c>
      <c r="G12" s="18" t="s">
        <v>94</v>
      </c>
      <c r="H12" s="18" t="s">
        <v>86</v>
      </c>
    </row>
    <row r="13" spans="1:8" ht="18.75" customHeight="1" thickBot="1">
      <c r="A13" s="101">
        <v>2022</v>
      </c>
      <c r="B13" s="44" t="s">
        <v>35</v>
      </c>
      <c r="C13" s="45">
        <v>70</v>
      </c>
      <c r="D13" s="45" t="s">
        <v>95</v>
      </c>
      <c r="E13" s="16"/>
      <c r="F13" s="60"/>
      <c r="G13" s="62"/>
      <c r="H13" s="46">
        <f>E13*F13</f>
        <v>0</v>
      </c>
    </row>
    <row r="14" spans="1:8" ht="18.75" customHeight="1" thickBot="1">
      <c r="A14" s="102"/>
      <c r="B14" s="31" t="s">
        <v>36</v>
      </c>
      <c r="C14" s="47">
        <v>70</v>
      </c>
      <c r="D14" s="45" t="s">
        <v>95</v>
      </c>
      <c r="E14" s="17"/>
      <c r="F14" s="61"/>
      <c r="G14" s="63"/>
      <c r="H14" s="46">
        <f aca="true" t="shared" si="0" ref="H14:H77">E14*F14</f>
        <v>0</v>
      </c>
    </row>
    <row r="15" spans="1:8" ht="18.75" customHeight="1" thickBot="1">
      <c r="A15" s="102"/>
      <c r="B15" s="31" t="s">
        <v>11</v>
      </c>
      <c r="C15" s="50">
        <v>58</v>
      </c>
      <c r="D15" s="45" t="s">
        <v>95</v>
      </c>
      <c r="E15" s="17"/>
      <c r="F15" s="61"/>
      <c r="G15" s="63"/>
      <c r="H15" s="46">
        <f t="shared" si="0"/>
        <v>0</v>
      </c>
    </row>
    <row r="16" spans="1:8" ht="18.75" customHeight="1" thickBot="1">
      <c r="A16" s="102"/>
      <c r="B16" s="31" t="s">
        <v>37</v>
      </c>
      <c r="C16" s="50">
        <v>58</v>
      </c>
      <c r="D16" s="45" t="s">
        <v>95</v>
      </c>
      <c r="E16" s="17"/>
      <c r="F16" s="61"/>
      <c r="G16" s="63"/>
      <c r="H16" s="46">
        <f t="shared" si="0"/>
        <v>0</v>
      </c>
    </row>
    <row r="17" spans="1:8" ht="18.75" customHeight="1" thickBot="1">
      <c r="A17" s="102"/>
      <c r="B17" s="31" t="s">
        <v>38</v>
      </c>
      <c r="C17" s="50">
        <v>2</v>
      </c>
      <c r="D17" s="45" t="s">
        <v>95</v>
      </c>
      <c r="E17" s="17"/>
      <c r="F17" s="61"/>
      <c r="G17" s="63"/>
      <c r="H17" s="46">
        <f t="shared" si="0"/>
        <v>0</v>
      </c>
    </row>
    <row r="18" spans="1:8" ht="51" customHeight="1" thickBot="1">
      <c r="A18" s="102"/>
      <c r="B18" s="31" t="s">
        <v>39</v>
      </c>
      <c r="C18" s="50">
        <v>9968</v>
      </c>
      <c r="D18" s="65" t="s">
        <v>99</v>
      </c>
      <c r="E18" s="17"/>
      <c r="F18" s="61"/>
      <c r="G18" s="63"/>
      <c r="H18" s="46">
        <f t="shared" si="0"/>
        <v>0</v>
      </c>
    </row>
    <row r="19" spans="1:8" ht="51" customHeight="1" thickBot="1">
      <c r="A19" s="102"/>
      <c r="B19" s="31" t="s">
        <v>12</v>
      </c>
      <c r="C19" s="50">
        <v>832</v>
      </c>
      <c r="D19" s="66" t="s">
        <v>100</v>
      </c>
      <c r="E19" s="17"/>
      <c r="F19" s="61"/>
      <c r="G19" s="63"/>
      <c r="H19" s="46">
        <f t="shared" si="0"/>
        <v>0</v>
      </c>
    </row>
    <row r="20" spans="1:8" ht="51" customHeight="1" thickBot="1">
      <c r="A20" s="102"/>
      <c r="B20" s="31" t="s">
        <v>13</v>
      </c>
      <c r="C20" s="47">
        <v>584</v>
      </c>
      <c r="D20" s="66" t="s">
        <v>101</v>
      </c>
      <c r="E20" s="17"/>
      <c r="F20" s="61"/>
      <c r="G20" s="63"/>
      <c r="H20" s="46">
        <f t="shared" si="0"/>
        <v>0</v>
      </c>
    </row>
    <row r="21" spans="1:8" ht="51" customHeight="1" thickBot="1">
      <c r="A21" s="102"/>
      <c r="B21" s="31" t="s">
        <v>40</v>
      </c>
      <c r="C21" s="47">
        <v>272</v>
      </c>
      <c r="D21" s="66" t="s">
        <v>100</v>
      </c>
      <c r="E21" s="17"/>
      <c r="F21" s="61"/>
      <c r="G21" s="63"/>
      <c r="H21" s="46">
        <f t="shared" si="0"/>
        <v>0</v>
      </c>
    </row>
    <row r="22" spans="1:8" ht="51" customHeight="1" thickBot="1">
      <c r="A22" s="103"/>
      <c r="B22" s="68" t="s">
        <v>41</v>
      </c>
      <c r="C22" s="69">
        <v>312</v>
      </c>
      <c r="D22" s="70" t="s">
        <v>100</v>
      </c>
      <c r="E22" s="71"/>
      <c r="F22" s="75"/>
      <c r="G22" s="76"/>
      <c r="H22" s="46">
        <f t="shared" si="0"/>
        <v>0</v>
      </c>
    </row>
    <row r="23" spans="1:8" ht="18.75" customHeight="1" thickBot="1" thickTop="1">
      <c r="A23" s="102">
        <v>2023</v>
      </c>
      <c r="B23" s="67" t="s">
        <v>35</v>
      </c>
      <c r="C23" s="51">
        <v>22</v>
      </c>
      <c r="D23" s="51" t="s">
        <v>95</v>
      </c>
      <c r="E23" s="72"/>
      <c r="F23" s="73"/>
      <c r="G23" s="74"/>
      <c r="H23" s="46">
        <f t="shared" si="0"/>
        <v>0</v>
      </c>
    </row>
    <row r="24" spans="1:8" ht="18.75" customHeight="1" thickBot="1">
      <c r="A24" s="102"/>
      <c r="B24" s="31" t="s">
        <v>36</v>
      </c>
      <c r="C24" s="47">
        <v>22</v>
      </c>
      <c r="D24" s="45" t="s">
        <v>95</v>
      </c>
      <c r="E24" s="17"/>
      <c r="F24" s="61"/>
      <c r="G24" s="63"/>
      <c r="H24" s="46">
        <f t="shared" si="0"/>
        <v>0</v>
      </c>
    </row>
    <row r="25" spans="1:8" ht="18.75" customHeight="1" thickBot="1">
      <c r="A25" s="102"/>
      <c r="B25" s="31" t="s">
        <v>11</v>
      </c>
      <c r="C25" s="50">
        <v>15</v>
      </c>
      <c r="D25" s="45" t="s">
        <v>95</v>
      </c>
      <c r="E25" s="17"/>
      <c r="F25" s="61"/>
      <c r="G25" s="63"/>
      <c r="H25" s="46">
        <f t="shared" si="0"/>
        <v>0</v>
      </c>
    </row>
    <row r="26" spans="1:8" ht="18.75" customHeight="1" thickBot="1">
      <c r="A26" s="102"/>
      <c r="B26" s="31" t="s">
        <v>37</v>
      </c>
      <c r="C26" s="50">
        <v>15</v>
      </c>
      <c r="D26" s="45" t="s">
        <v>95</v>
      </c>
      <c r="E26" s="17"/>
      <c r="F26" s="61"/>
      <c r="G26" s="63"/>
      <c r="H26" s="46">
        <f t="shared" si="0"/>
        <v>0</v>
      </c>
    </row>
    <row r="27" spans="1:8" ht="18.75" customHeight="1" thickBot="1">
      <c r="A27" s="102"/>
      <c r="B27" s="31" t="s">
        <v>38</v>
      </c>
      <c r="C27" s="50">
        <v>2</v>
      </c>
      <c r="D27" s="45" t="s">
        <v>95</v>
      </c>
      <c r="E27" s="17"/>
      <c r="F27" s="61"/>
      <c r="G27" s="63"/>
      <c r="H27" s="46">
        <f t="shared" si="0"/>
        <v>0</v>
      </c>
    </row>
    <row r="28" spans="1:8" ht="51" customHeight="1" thickBot="1">
      <c r="A28" s="102"/>
      <c r="B28" s="31" t="s">
        <v>39</v>
      </c>
      <c r="C28" s="50">
        <v>2613</v>
      </c>
      <c r="D28" s="65" t="s">
        <v>99</v>
      </c>
      <c r="E28" s="17"/>
      <c r="F28" s="61"/>
      <c r="G28" s="63"/>
      <c r="H28" s="46">
        <f t="shared" si="0"/>
        <v>0</v>
      </c>
    </row>
    <row r="29" spans="1:8" ht="51" customHeight="1" thickBot="1">
      <c r="A29" s="102"/>
      <c r="B29" s="31" t="s">
        <v>12</v>
      </c>
      <c r="C29" s="50">
        <v>400</v>
      </c>
      <c r="D29" s="66" t="s">
        <v>100</v>
      </c>
      <c r="E29" s="17"/>
      <c r="F29" s="61"/>
      <c r="G29" s="63"/>
      <c r="H29" s="46">
        <f t="shared" si="0"/>
        <v>0</v>
      </c>
    </row>
    <row r="30" spans="1:8" ht="51" customHeight="1" thickBot="1">
      <c r="A30" s="102"/>
      <c r="B30" s="31" t="s">
        <v>13</v>
      </c>
      <c r="C30" s="47">
        <v>282</v>
      </c>
      <c r="D30" s="66" t="s">
        <v>101</v>
      </c>
      <c r="E30" s="17"/>
      <c r="F30" s="61"/>
      <c r="G30" s="63"/>
      <c r="H30" s="46">
        <f t="shared" si="0"/>
        <v>0</v>
      </c>
    </row>
    <row r="31" spans="1:8" ht="51" customHeight="1" thickBot="1">
      <c r="A31" s="102"/>
      <c r="B31" s="31" t="s">
        <v>40</v>
      </c>
      <c r="C31" s="47">
        <v>132</v>
      </c>
      <c r="D31" s="66" t="s">
        <v>100</v>
      </c>
      <c r="E31" s="17"/>
      <c r="F31" s="61"/>
      <c r="G31" s="63"/>
      <c r="H31" s="46">
        <f t="shared" si="0"/>
        <v>0</v>
      </c>
    </row>
    <row r="32" spans="1:8" ht="51" customHeight="1" thickBot="1">
      <c r="A32" s="103"/>
      <c r="B32" s="68" t="s">
        <v>41</v>
      </c>
      <c r="C32" s="69">
        <v>150</v>
      </c>
      <c r="D32" s="70" t="s">
        <v>100</v>
      </c>
      <c r="E32" s="71"/>
      <c r="F32" s="75"/>
      <c r="G32" s="76"/>
      <c r="H32" s="46">
        <f t="shared" si="0"/>
        <v>0</v>
      </c>
    </row>
    <row r="33" spans="1:8" ht="18.75" customHeight="1" thickBot="1" thickTop="1">
      <c r="A33" s="102">
        <v>2024</v>
      </c>
      <c r="B33" s="67" t="s">
        <v>35</v>
      </c>
      <c r="C33" s="51">
        <v>23</v>
      </c>
      <c r="D33" s="51" t="s">
        <v>95</v>
      </c>
      <c r="E33" s="72"/>
      <c r="F33" s="73"/>
      <c r="G33" s="74"/>
      <c r="H33" s="46">
        <f t="shared" si="0"/>
        <v>0</v>
      </c>
    </row>
    <row r="34" spans="1:8" ht="18.75" customHeight="1" thickBot="1">
      <c r="A34" s="102"/>
      <c r="B34" s="31" t="s">
        <v>36</v>
      </c>
      <c r="C34" s="47">
        <v>23</v>
      </c>
      <c r="D34" s="45" t="s">
        <v>95</v>
      </c>
      <c r="E34" s="17"/>
      <c r="F34" s="61"/>
      <c r="G34" s="63"/>
      <c r="H34" s="46">
        <f t="shared" si="0"/>
        <v>0</v>
      </c>
    </row>
    <row r="35" spans="1:8" ht="18.75" customHeight="1" thickBot="1">
      <c r="A35" s="102"/>
      <c r="B35" s="31" t="s">
        <v>11</v>
      </c>
      <c r="C35" s="50">
        <v>16</v>
      </c>
      <c r="D35" s="45" t="s">
        <v>95</v>
      </c>
      <c r="E35" s="17"/>
      <c r="F35" s="61"/>
      <c r="G35" s="63"/>
      <c r="H35" s="46">
        <f t="shared" si="0"/>
        <v>0</v>
      </c>
    </row>
    <row r="36" spans="1:8" ht="18.75" customHeight="1" thickBot="1">
      <c r="A36" s="102"/>
      <c r="B36" s="31" t="s">
        <v>37</v>
      </c>
      <c r="C36" s="50">
        <v>16</v>
      </c>
      <c r="D36" s="45" t="s">
        <v>95</v>
      </c>
      <c r="E36" s="17"/>
      <c r="F36" s="61"/>
      <c r="G36" s="63"/>
      <c r="H36" s="46">
        <f t="shared" si="0"/>
        <v>0</v>
      </c>
    </row>
    <row r="37" spans="1:8" ht="18.75" customHeight="1" thickBot="1">
      <c r="A37" s="102"/>
      <c r="B37" s="31" t="s">
        <v>38</v>
      </c>
      <c r="C37" s="50">
        <v>2</v>
      </c>
      <c r="D37" s="45" t="s">
        <v>95</v>
      </c>
      <c r="E37" s="17"/>
      <c r="F37" s="61"/>
      <c r="G37" s="63"/>
      <c r="H37" s="46">
        <f t="shared" si="0"/>
        <v>0</v>
      </c>
    </row>
    <row r="38" spans="1:8" ht="51" customHeight="1" thickBot="1">
      <c r="A38" s="102"/>
      <c r="B38" s="31" t="s">
        <v>39</v>
      </c>
      <c r="C38" s="50">
        <v>2663</v>
      </c>
      <c r="D38" s="65" t="s">
        <v>99</v>
      </c>
      <c r="E38" s="17"/>
      <c r="F38" s="61"/>
      <c r="G38" s="63"/>
      <c r="H38" s="46">
        <f t="shared" si="0"/>
        <v>0</v>
      </c>
    </row>
    <row r="39" spans="1:8" ht="51" customHeight="1" thickBot="1">
      <c r="A39" s="102"/>
      <c r="B39" s="31" t="s">
        <v>12</v>
      </c>
      <c r="C39" s="50">
        <v>284</v>
      </c>
      <c r="D39" s="66" t="s">
        <v>100</v>
      </c>
      <c r="E39" s="17"/>
      <c r="F39" s="61"/>
      <c r="G39" s="63"/>
      <c r="H39" s="46">
        <f t="shared" si="0"/>
        <v>0</v>
      </c>
    </row>
    <row r="40" spans="1:8" ht="51" customHeight="1" thickBot="1">
      <c r="A40" s="102"/>
      <c r="B40" s="31" t="s">
        <v>13</v>
      </c>
      <c r="C40" s="47">
        <v>210</v>
      </c>
      <c r="D40" s="66" t="s">
        <v>101</v>
      </c>
      <c r="E40" s="17"/>
      <c r="F40" s="61"/>
      <c r="G40" s="63"/>
      <c r="H40" s="46">
        <f t="shared" si="0"/>
        <v>0</v>
      </c>
    </row>
    <row r="41" spans="1:8" ht="51" customHeight="1" thickBot="1">
      <c r="A41" s="102"/>
      <c r="B41" s="31" t="s">
        <v>40</v>
      </c>
      <c r="C41" s="47">
        <v>108</v>
      </c>
      <c r="D41" s="66" t="s">
        <v>100</v>
      </c>
      <c r="E41" s="17"/>
      <c r="F41" s="61"/>
      <c r="G41" s="63"/>
      <c r="H41" s="46">
        <f t="shared" si="0"/>
        <v>0</v>
      </c>
    </row>
    <row r="42" spans="1:8" ht="51" customHeight="1" thickBot="1">
      <c r="A42" s="103"/>
      <c r="B42" s="68" t="s">
        <v>41</v>
      </c>
      <c r="C42" s="69">
        <v>110</v>
      </c>
      <c r="D42" s="70" t="s">
        <v>100</v>
      </c>
      <c r="E42" s="71"/>
      <c r="F42" s="75"/>
      <c r="G42" s="76"/>
      <c r="H42" s="46">
        <f t="shared" si="0"/>
        <v>0</v>
      </c>
    </row>
    <row r="43" spans="1:8" ht="18.75" customHeight="1" thickBot="1" thickTop="1">
      <c r="A43" s="102">
        <v>2025</v>
      </c>
      <c r="B43" s="67" t="s">
        <v>35</v>
      </c>
      <c r="C43" s="51">
        <v>24</v>
      </c>
      <c r="D43" s="51" t="s">
        <v>95</v>
      </c>
      <c r="E43" s="72"/>
      <c r="F43" s="73"/>
      <c r="G43" s="74"/>
      <c r="H43" s="46">
        <f t="shared" si="0"/>
        <v>0</v>
      </c>
    </row>
    <row r="44" spans="1:8" ht="18.75" customHeight="1" thickBot="1">
      <c r="A44" s="102"/>
      <c r="B44" s="31" t="s">
        <v>36</v>
      </c>
      <c r="C44" s="47">
        <v>24</v>
      </c>
      <c r="D44" s="45" t="s">
        <v>95</v>
      </c>
      <c r="E44" s="17"/>
      <c r="F44" s="61"/>
      <c r="G44" s="63"/>
      <c r="H44" s="46">
        <f t="shared" si="0"/>
        <v>0</v>
      </c>
    </row>
    <row r="45" spans="1:8" ht="18.75" customHeight="1" thickBot="1">
      <c r="A45" s="102"/>
      <c r="B45" s="31" t="s">
        <v>11</v>
      </c>
      <c r="C45" s="50">
        <v>15</v>
      </c>
      <c r="D45" s="45" t="s">
        <v>95</v>
      </c>
      <c r="E45" s="17"/>
      <c r="F45" s="61"/>
      <c r="G45" s="63"/>
      <c r="H45" s="46">
        <f t="shared" si="0"/>
        <v>0</v>
      </c>
    </row>
    <row r="46" spans="1:8" ht="18.75" customHeight="1" thickBot="1">
      <c r="A46" s="102"/>
      <c r="B46" s="31" t="s">
        <v>37</v>
      </c>
      <c r="C46" s="50">
        <v>15</v>
      </c>
      <c r="D46" s="45" t="s">
        <v>95</v>
      </c>
      <c r="E46" s="17"/>
      <c r="F46" s="61"/>
      <c r="G46" s="63"/>
      <c r="H46" s="46">
        <f t="shared" si="0"/>
        <v>0</v>
      </c>
    </row>
    <row r="47" spans="1:8" ht="18.75" customHeight="1" thickBot="1">
      <c r="A47" s="102"/>
      <c r="B47" s="31" t="s">
        <v>38</v>
      </c>
      <c r="C47" s="50">
        <v>2</v>
      </c>
      <c r="D47" s="45" t="s">
        <v>95</v>
      </c>
      <c r="E47" s="17"/>
      <c r="F47" s="61"/>
      <c r="G47" s="63"/>
      <c r="H47" s="46">
        <f t="shared" si="0"/>
        <v>0</v>
      </c>
    </row>
    <row r="48" spans="1:8" ht="51" customHeight="1" thickBot="1">
      <c r="A48" s="102"/>
      <c r="B48" s="31" t="s">
        <v>39</v>
      </c>
      <c r="C48" s="50">
        <v>2511</v>
      </c>
      <c r="D48" s="65" t="s">
        <v>99</v>
      </c>
      <c r="E48" s="17"/>
      <c r="F48" s="61"/>
      <c r="G48" s="63"/>
      <c r="H48" s="46">
        <f t="shared" si="0"/>
        <v>0</v>
      </c>
    </row>
    <row r="49" spans="1:8" ht="51" customHeight="1" thickBot="1">
      <c r="A49" s="102"/>
      <c r="B49" s="31" t="s">
        <v>12</v>
      </c>
      <c r="C49" s="50">
        <v>284</v>
      </c>
      <c r="D49" s="66" t="s">
        <v>100</v>
      </c>
      <c r="E49" s="17"/>
      <c r="F49" s="61"/>
      <c r="G49" s="63"/>
      <c r="H49" s="46">
        <f t="shared" si="0"/>
        <v>0</v>
      </c>
    </row>
    <row r="50" spans="1:8" ht="51" customHeight="1" thickBot="1">
      <c r="A50" s="102"/>
      <c r="B50" s="31" t="s">
        <v>13</v>
      </c>
      <c r="C50" s="47">
        <v>212</v>
      </c>
      <c r="D50" s="66" t="s">
        <v>101</v>
      </c>
      <c r="E50" s="17"/>
      <c r="F50" s="61"/>
      <c r="G50" s="63"/>
      <c r="H50" s="46">
        <f t="shared" si="0"/>
        <v>0</v>
      </c>
    </row>
    <row r="51" spans="1:8" ht="51" customHeight="1" thickBot="1">
      <c r="A51" s="102"/>
      <c r="B51" s="31" t="s">
        <v>40</v>
      </c>
      <c r="C51" s="47">
        <v>110</v>
      </c>
      <c r="D51" s="66" t="s">
        <v>100</v>
      </c>
      <c r="E51" s="17"/>
      <c r="F51" s="61"/>
      <c r="G51" s="63"/>
      <c r="H51" s="46">
        <f t="shared" si="0"/>
        <v>0</v>
      </c>
    </row>
    <row r="52" spans="1:8" ht="51" customHeight="1" thickBot="1">
      <c r="A52" s="103"/>
      <c r="B52" s="68" t="s">
        <v>41</v>
      </c>
      <c r="C52" s="69">
        <v>110</v>
      </c>
      <c r="D52" s="70" t="s">
        <v>100</v>
      </c>
      <c r="E52" s="71"/>
      <c r="F52" s="75"/>
      <c r="G52" s="76"/>
      <c r="H52" s="46">
        <f t="shared" si="0"/>
        <v>0</v>
      </c>
    </row>
    <row r="53" spans="1:8" ht="18.75" customHeight="1" thickBot="1" thickTop="1">
      <c r="A53" s="102">
        <v>2026</v>
      </c>
      <c r="B53" s="67" t="s">
        <v>35</v>
      </c>
      <c r="C53" s="51">
        <v>20</v>
      </c>
      <c r="D53" s="51" t="s">
        <v>95</v>
      </c>
      <c r="E53" s="72"/>
      <c r="F53" s="73"/>
      <c r="G53" s="74"/>
      <c r="H53" s="46">
        <f t="shared" si="0"/>
        <v>0</v>
      </c>
    </row>
    <row r="54" spans="1:8" ht="18.75" customHeight="1" thickBot="1">
      <c r="A54" s="102"/>
      <c r="B54" s="31" t="s">
        <v>36</v>
      </c>
      <c r="C54" s="47">
        <v>20</v>
      </c>
      <c r="D54" s="45" t="s">
        <v>95</v>
      </c>
      <c r="E54" s="17"/>
      <c r="F54" s="61"/>
      <c r="G54" s="63"/>
      <c r="H54" s="46">
        <f t="shared" si="0"/>
        <v>0</v>
      </c>
    </row>
    <row r="55" spans="1:8" ht="18.75" customHeight="1" thickBot="1">
      <c r="A55" s="102"/>
      <c r="B55" s="31" t="s">
        <v>11</v>
      </c>
      <c r="C55" s="50">
        <v>11</v>
      </c>
      <c r="D55" s="45" t="s">
        <v>95</v>
      </c>
      <c r="E55" s="17"/>
      <c r="F55" s="61"/>
      <c r="G55" s="63"/>
      <c r="H55" s="46">
        <f t="shared" si="0"/>
        <v>0</v>
      </c>
    </row>
    <row r="56" spans="1:8" ht="18.75" customHeight="1" thickBot="1">
      <c r="A56" s="102"/>
      <c r="B56" s="31" t="s">
        <v>37</v>
      </c>
      <c r="C56" s="50">
        <v>11</v>
      </c>
      <c r="D56" s="45" t="s">
        <v>95</v>
      </c>
      <c r="E56" s="17"/>
      <c r="F56" s="61"/>
      <c r="G56" s="63"/>
      <c r="H56" s="46">
        <f t="shared" si="0"/>
        <v>0</v>
      </c>
    </row>
    <row r="57" spans="1:8" ht="18.75" customHeight="1" thickBot="1">
      <c r="A57" s="102"/>
      <c r="B57" s="31" t="s">
        <v>38</v>
      </c>
      <c r="C57" s="50">
        <v>2</v>
      </c>
      <c r="D57" s="45" t="s">
        <v>95</v>
      </c>
      <c r="E57" s="17"/>
      <c r="F57" s="61"/>
      <c r="G57" s="63"/>
      <c r="H57" s="46">
        <f t="shared" si="0"/>
        <v>0</v>
      </c>
    </row>
    <row r="58" spans="1:8" ht="51" customHeight="1" thickBot="1">
      <c r="A58" s="102"/>
      <c r="B58" s="31" t="s">
        <v>39</v>
      </c>
      <c r="C58" s="50">
        <v>1951</v>
      </c>
      <c r="D58" s="65" t="s">
        <v>99</v>
      </c>
      <c r="E58" s="17"/>
      <c r="F58" s="61"/>
      <c r="G58" s="63"/>
      <c r="H58" s="46">
        <f t="shared" si="0"/>
        <v>0</v>
      </c>
    </row>
    <row r="59" spans="1:8" ht="51" customHeight="1" thickBot="1">
      <c r="A59" s="102"/>
      <c r="B59" s="31" t="s">
        <v>12</v>
      </c>
      <c r="C59" s="50">
        <v>192</v>
      </c>
      <c r="D59" s="66" t="s">
        <v>100</v>
      </c>
      <c r="E59" s="17"/>
      <c r="F59" s="61"/>
      <c r="G59" s="63"/>
      <c r="H59" s="46">
        <f t="shared" si="0"/>
        <v>0</v>
      </c>
    </row>
    <row r="60" spans="1:8" ht="51" customHeight="1" thickBot="1">
      <c r="A60" s="102"/>
      <c r="B60" s="31" t="s">
        <v>13</v>
      </c>
      <c r="C60" s="47">
        <v>141</v>
      </c>
      <c r="D60" s="66" t="s">
        <v>101</v>
      </c>
      <c r="E60" s="17"/>
      <c r="F60" s="61"/>
      <c r="G60" s="63"/>
      <c r="H60" s="46">
        <f t="shared" si="0"/>
        <v>0</v>
      </c>
    </row>
    <row r="61" spans="1:8" ht="51" customHeight="1" thickBot="1">
      <c r="A61" s="102"/>
      <c r="B61" s="31" t="s">
        <v>40</v>
      </c>
      <c r="C61" s="47">
        <v>69</v>
      </c>
      <c r="D61" s="66" t="s">
        <v>100</v>
      </c>
      <c r="E61" s="17"/>
      <c r="F61" s="61"/>
      <c r="G61" s="63"/>
      <c r="H61" s="46">
        <f t="shared" si="0"/>
        <v>0</v>
      </c>
    </row>
    <row r="62" spans="1:8" ht="51" customHeight="1" thickBot="1">
      <c r="A62" s="103"/>
      <c r="B62" s="68" t="s">
        <v>41</v>
      </c>
      <c r="C62" s="69">
        <v>72</v>
      </c>
      <c r="D62" s="70" t="s">
        <v>100</v>
      </c>
      <c r="E62" s="71"/>
      <c r="F62" s="75"/>
      <c r="G62" s="76"/>
      <c r="H62" s="46">
        <f t="shared" si="0"/>
        <v>0</v>
      </c>
    </row>
    <row r="63" spans="1:8" ht="18.75" customHeight="1" thickBot="1" thickTop="1">
      <c r="A63" s="102">
        <v>2027</v>
      </c>
      <c r="B63" s="67" t="s">
        <v>35</v>
      </c>
      <c r="C63" s="51">
        <v>15</v>
      </c>
      <c r="D63" s="51" t="s">
        <v>95</v>
      </c>
      <c r="E63" s="72"/>
      <c r="F63" s="73"/>
      <c r="G63" s="74"/>
      <c r="H63" s="46">
        <f t="shared" si="0"/>
        <v>0</v>
      </c>
    </row>
    <row r="64" spans="1:8" ht="18.75" customHeight="1" thickBot="1">
      <c r="A64" s="102"/>
      <c r="B64" s="31" t="s">
        <v>36</v>
      </c>
      <c r="C64" s="47">
        <v>15</v>
      </c>
      <c r="D64" s="45" t="s">
        <v>95</v>
      </c>
      <c r="E64" s="17"/>
      <c r="F64" s="61"/>
      <c r="G64" s="63"/>
      <c r="H64" s="46">
        <f t="shared" si="0"/>
        <v>0</v>
      </c>
    </row>
    <row r="65" spans="1:8" ht="18.75" customHeight="1" thickBot="1">
      <c r="A65" s="102"/>
      <c r="B65" s="31" t="s">
        <v>11</v>
      </c>
      <c r="C65" s="50">
        <v>6</v>
      </c>
      <c r="D65" s="45" t="s">
        <v>95</v>
      </c>
      <c r="E65" s="17"/>
      <c r="F65" s="61"/>
      <c r="G65" s="63"/>
      <c r="H65" s="46">
        <f t="shared" si="0"/>
        <v>0</v>
      </c>
    </row>
    <row r="66" spans="1:8" ht="18.75" customHeight="1" thickBot="1">
      <c r="A66" s="102"/>
      <c r="B66" s="31" t="s">
        <v>37</v>
      </c>
      <c r="C66" s="50">
        <v>6</v>
      </c>
      <c r="D66" s="45" t="s">
        <v>95</v>
      </c>
      <c r="E66" s="17"/>
      <c r="F66" s="61"/>
      <c r="G66" s="63"/>
      <c r="H66" s="46">
        <f t="shared" si="0"/>
        <v>0</v>
      </c>
    </row>
    <row r="67" spans="1:8" ht="18.75" customHeight="1" thickBot="1">
      <c r="A67" s="102"/>
      <c r="B67" s="31" t="s">
        <v>38</v>
      </c>
      <c r="C67" s="50">
        <v>0</v>
      </c>
      <c r="D67" s="45" t="s">
        <v>95</v>
      </c>
      <c r="E67" s="17"/>
      <c r="F67" s="61"/>
      <c r="G67" s="63"/>
      <c r="H67" s="46">
        <f t="shared" si="0"/>
        <v>0</v>
      </c>
    </row>
    <row r="68" spans="1:8" ht="51" customHeight="1" thickBot="1">
      <c r="A68" s="102"/>
      <c r="B68" s="31" t="s">
        <v>39</v>
      </c>
      <c r="C68" s="50">
        <v>141</v>
      </c>
      <c r="D68" s="65" t="s">
        <v>99</v>
      </c>
      <c r="E68" s="17"/>
      <c r="F68" s="61"/>
      <c r="G68" s="63"/>
      <c r="H68" s="46">
        <f t="shared" si="0"/>
        <v>0</v>
      </c>
    </row>
    <row r="69" spans="1:8" ht="51" customHeight="1" thickBot="1">
      <c r="A69" s="102"/>
      <c r="B69" s="31" t="s">
        <v>12</v>
      </c>
      <c r="C69" s="50">
        <v>12</v>
      </c>
      <c r="D69" s="66" t="s">
        <v>100</v>
      </c>
      <c r="E69" s="17"/>
      <c r="F69" s="61"/>
      <c r="G69" s="63"/>
      <c r="H69" s="46">
        <f t="shared" si="0"/>
        <v>0</v>
      </c>
    </row>
    <row r="70" spans="1:8" ht="51" customHeight="1" thickBot="1">
      <c r="A70" s="102"/>
      <c r="B70" s="31" t="s">
        <v>13</v>
      </c>
      <c r="C70" s="47">
        <v>15</v>
      </c>
      <c r="D70" s="66" t="s">
        <v>101</v>
      </c>
      <c r="E70" s="17"/>
      <c r="F70" s="61"/>
      <c r="G70" s="63"/>
      <c r="H70" s="46">
        <f t="shared" si="0"/>
        <v>0</v>
      </c>
    </row>
    <row r="71" spans="1:8" ht="51" customHeight="1" thickBot="1">
      <c r="A71" s="102"/>
      <c r="B71" s="31" t="s">
        <v>40</v>
      </c>
      <c r="C71" s="47">
        <v>15</v>
      </c>
      <c r="D71" s="66" t="s">
        <v>100</v>
      </c>
      <c r="E71" s="17"/>
      <c r="F71" s="61"/>
      <c r="G71" s="63"/>
      <c r="H71" s="46">
        <f t="shared" si="0"/>
        <v>0</v>
      </c>
    </row>
    <row r="72" spans="1:8" ht="51" customHeight="1" thickBot="1">
      <c r="A72" s="103"/>
      <c r="B72" s="68" t="s">
        <v>41</v>
      </c>
      <c r="C72" s="69">
        <v>6</v>
      </c>
      <c r="D72" s="70" t="s">
        <v>100</v>
      </c>
      <c r="E72" s="71"/>
      <c r="F72" s="75"/>
      <c r="G72" s="76"/>
      <c r="H72" s="46">
        <f t="shared" si="0"/>
        <v>0</v>
      </c>
    </row>
    <row r="73" spans="1:8" ht="18.75" customHeight="1" thickBot="1" thickTop="1">
      <c r="A73" s="102">
        <v>2028</v>
      </c>
      <c r="B73" s="67" t="s">
        <v>35</v>
      </c>
      <c r="C73" s="51">
        <v>16</v>
      </c>
      <c r="D73" s="51" t="s">
        <v>95</v>
      </c>
      <c r="E73" s="72"/>
      <c r="F73" s="73"/>
      <c r="G73" s="74"/>
      <c r="H73" s="46">
        <f t="shared" si="0"/>
        <v>0</v>
      </c>
    </row>
    <row r="74" spans="1:8" ht="18.75" customHeight="1" thickBot="1">
      <c r="A74" s="102"/>
      <c r="B74" s="31" t="s">
        <v>36</v>
      </c>
      <c r="C74" s="47">
        <v>16</v>
      </c>
      <c r="D74" s="45" t="s">
        <v>95</v>
      </c>
      <c r="E74" s="17"/>
      <c r="F74" s="61"/>
      <c r="G74" s="63"/>
      <c r="H74" s="46">
        <f t="shared" si="0"/>
        <v>0</v>
      </c>
    </row>
    <row r="75" spans="1:8" ht="18.75" customHeight="1" thickBot="1">
      <c r="A75" s="102"/>
      <c r="B75" s="31" t="s">
        <v>11</v>
      </c>
      <c r="C75" s="50">
        <v>6</v>
      </c>
      <c r="D75" s="45" t="s">
        <v>95</v>
      </c>
      <c r="E75" s="17"/>
      <c r="F75" s="61"/>
      <c r="G75" s="63"/>
      <c r="H75" s="46">
        <f t="shared" si="0"/>
        <v>0</v>
      </c>
    </row>
    <row r="76" spans="1:8" ht="18.75" customHeight="1" thickBot="1">
      <c r="A76" s="102"/>
      <c r="B76" s="31" t="s">
        <v>37</v>
      </c>
      <c r="C76" s="50">
        <v>6</v>
      </c>
      <c r="D76" s="45" t="s">
        <v>95</v>
      </c>
      <c r="E76" s="17"/>
      <c r="F76" s="61"/>
      <c r="G76" s="63"/>
      <c r="H76" s="46">
        <f t="shared" si="0"/>
        <v>0</v>
      </c>
    </row>
    <row r="77" spans="1:8" ht="18.75" customHeight="1" thickBot="1">
      <c r="A77" s="102"/>
      <c r="B77" s="31" t="s">
        <v>38</v>
      </c>
      <c r="C77" s="50">
        <v>0</v>
      </c>
      <c r="D77" s="45" t="s">
        <v>95</v>
      </c>
      <c r="E77" s="17"/>
      <c r="F77" s="61"/>
      <c r="G77" s="63"/>
      <c r="H77" s="46">
        <f t="shared" si="0"/>
        <v>0</v>
      </c>
    </row>
    <row r="78" spans="1:8" ht="51" customHeight="1" thickBot="1">
      <c r="A78" s="102"/>
      <c r="B78" s="31" t="s">
        <v>39</v>
      </c>
      <c r="C78" s="50">
        <v>150</v>
      </c>
      <c r="D78" s="65" t="s">
        <v>99</v>
      </c>
      <c r="E78" s="17"/>
      <c r="F78" s="61"/>
      <c r="G78" s="63"/>
      <c r="H78" s="46">
        <f aca="true" t="shared" si="1" ref="H78:H102">E78*F78</f>
        <v>0</v>
      </c>
    </row>
    <row r="79" spans="1:8" ht="51" customHeight="1" thickBot="1">
      <c r="A79" s="102"/>
      <c r="B79" s="31" t="s">
        <v>12</v>
      </c>
      <c r="C79" s="50">
        <v>12</v>
      </c>
      <c r="D79" s="66" t="s">
        <v>100</v>
      </c>
      <c r="E79" s="17"/>
      <c r="F79" s="61"/>
      <c r="G79" s="63"/>
      <c r="H79" s="46">
        <f t="shared" si="1"/>
        <v>0</v>
      </c>
    </row>
    <row r="80" spans="1:8" ht="51" customHeight="1" thickBot="1">
      <c r="A80" s="102"/>
      <c r="B80" s="31" t="s">
        <v>13</v>
      </c>
      <c r="C80" s="47">
        <v>16</v>
      </c>
      <c r="D80" s="66" t="s">
        <v>101</v>
      </c>
      <c r="E80" s="17"/>
      <c r="F80" s="61"/>
      <c r="G80" s="63"/>
      <c r="H80" s="46">
        <f t="shared" si="1"/>
        <v>0</v>
      </c>
    </row>
    <row r="81" spans="1:8" ht="51" customHeight="1" thickBot="1">
      <c r="A81" s="102"/>
      <c r="B81" s="31" t="s">
        <v>40</v>
      </c>
      <c r="C81" s="47">
        <v>16</v>
      </c>
      <c r="D81" s="66" t="s">
        <v>100</v>
      </c>
      <c r="E81" s="17"/>
      <c r="F81" s="61"/>
      <c r="G81" s="63"/>
      <c r="H81" s="46">
        <f t="shared" si="1"/>
        <v>0</v>
      </c>
    </row>
    <row r="82" spans="1:8" ht="51" customHeight="1" thickBot="1">
      <c r="A82" s="103"/>
      <c r="B82" s="68" t="s">
        <v>41</v>
      </c>
      <c r="C82" s="69">
        <v>6</v>
      </c>
      <c r="D82" s="70" t="s">
        <v>100</v>
      </c>
      <c r="E82" s="71"/>
      <c r="F82" s="75"/>
      <c r="G82" s="76"/>
      <c r="H82" s="46">
        <f t="shared" si="1"/>
        <v>0</v>
      </c>
    </row>
    <row r="83" spans="1:8" ht="18.75" customHeight="1" thickBot="1" thickTop="1">
      <c r="A83" s="102">
        <v>2029</v>
      </c>
      <c r="B83" s="67" t="s">
        <v>35</v>
      </c>
      <c r="C83" s="51">
        <v>16</v>
      </c>
      <c r="D83" s="51" t="s">
        <v>95</v>
      </c>
      <c r="E83" s="72"/>
      <c r="F83" s="73"/>
      <c r="G83" s="74"/>
      <c r="H83" s="46">
        <f t="shared" si="1"/>
        <v>0</v>
      </c>
    </row>
    <row r="84" spans="1:8" ht="18.75" customHeight="1" thickBot="1">
      <c r="A84" s="102"/>
      <c r="B84" s="31" t="s">
        <v>36</v>
      </c>
      <c r="C84" s="47">
        <v>16</v>
      </c>
      <c r="D84" s="45" t="s">
        <v>95</v>
      </c>
      <c r="E84" s="17"/>
      <c r="F84" s="61"/>
      <c r="G84" s="63"/>
      <c r="H84" s="46">
        <f t="shared" si="1"/>
        <v>0</v>
      </c>
    </row>
    <row r="85" spans="1:8" ht="18.75" customHeight="1" thickBot="1">
      <c r="A85" s="102"/>
      <c r="B85" s="31" t="s">
        <v>11</v>
      </c>
      <c r="C85" s="50">
        <v>6</v>
      </c>
      <c r="D85" s="45" t="s">
        <v>95</v>
      </c>
      <c r="E85" s="17"/>
      <c r="F85" s="61"/>
      <c r="G85" s="63"/>
      <c r="H85" s="46">
        <f t="shared" si="1"/>
        <v>0</v>
      </c>
    </row>
    <row r="86" spans="1:8" ht="18.75" customHeight="1" thickBot="1">
      <c r="A86" s="102"/>
      <c r="B86" s="31" t="s">
        <v>37</v>
      </c>
      <c r="C86" s="50">
        <v>6</v>
      </c>
      <c r="D86" s="45" t="s">
        <v>95</v>
      </c>
      <c r="E86" s="17"/>
      <c r="F86" s="61"/>
      <c r="G86" s="63"/>
      <c r="H86" s="46">
        <f t="shared" si="1"/>
        <v>0</v>
      </c>
    </row>
    <row r="87" spans="1:8" ht="18.75" customHeight="1" thickBot="1">
      <c r="A87" s="102"/>
      <c r="B87" s="31" t="s">
        <v>38</v>
      </c>
      <c r="C87" s="50">
        <v>0</v>
      </c>
      <c r="D87" s="45" t="s">
        <v>95</v>
      </c>
      <c r="E87" s="17"/>
      <c r="F87" s="61"/>
      <c r="G87" s="63"/>
      <c r="H87" s="46">
        <f t="shared" si="1"/>
        <v>0</v>
      </c>
    </row>
    <row r="88" spans="1:8" ht="51" customHeight="1" thickBot="1">
      <c r="A88" s="102"/>
      <c r="B88" s="31" t="s">
        <v>39</v>
      </c>
      <c r="C88" s="50">
        <v>150</v>
      </c>
      <c r="D88" s="65" t="s">
        <v>99</v>
      </c>
      <c r="E88" s="17"/>
      <c r="F88" s="61"/>
      <c r="G88" s="63"/>
      <c r="H88" s="46">
        <f t="shared" si="1"/>
        <v>0</v>
      </c>
    </row>
    <row r="89" spans="1:8" ht="51" customHeight="1" thickBot="1">
      <c r="A89" s="102"/>
      <c r="B89" s="31" t="s">
        <v>12</v>
      </c>
      <c r="C89" s="50">
        <v>12</v>
      </c>
      <c r="D89" s="66" t="s">
        <v>100</v>
      </c>
      <c r="E89" s="17"/>
      <c r="F89" s="61"/>
      <c r="G89" s="63"/>
      <c r="H89" s="46">
        <f t="shared" si="1"/>
        <v>0</v>
      </c>
    </row>
    <row r="90" spans="1:8" ht="51" customHeight="1" thickBot="1">
      <c r="A90" s="102"/>
      <c r="B90" s="31" t="s">
        <v>13</v>
      </c>
      <c r="C90" s="47">
        <v>16</v>
      </c>
      <c r="D90" s="66" t="s">
        <v>101</v>
      </c>
      <c r="E90" s="17"/>
      <c r="F90" s="61"/>
      <c r="G90" s="63"/>
      <c r="H90" s="46">
        <f t="shared" si="1"/>
        <v>0</v>
      </c>
    </row>
    <row r="91" spans="1:8" ht="51" customHeight="1" thickBot="1">
      <c r="A91" s="102"/>
      <c r="B91" s="31" t="s">
        <v>40</v>
      </c>
      <c r="C91" s="47">
        <v>16</v>
      </c>
      <c r="D91" s="66" t="s">
        <v>100</v>
      </c>
      <c r="E91" s="17"/>
      <c r="F91" s="61"/>
      <c r="G91" s="63"/>
      <c r="H91" s="46">
        <f t="shared" si="1"/>
        <v>0</v>
      </c>
    </row>
    <row r="92" spans="1:8" ht="51" customHeight="1" thickBot="1">
      <c r="A92" s="103"/>
      <c r="B92" s="68" t="s">
        <v>41</v>
      </c>
      <c r="C92" s="69">
        <v>6</v>
      </c>
      <c r="D92" s="70" t="s">
        <v>100</v>
      </c>
      <c r="E92" s="71"/>
      <c r="F92" s="75"/>
      <c r="G92" s="76"/>
      <c r="H92" s="46">
        <f t="shared" si="1"/>
        <v>0</v>
      </c>
    </row>
    <row r="93" spans="1:8" ht="18.75" customHeight="1" thickBot="1" thickTop="1">
      <c r="A93" s="102">
        <v>2030</v>
      </c>
      <c r="B93" s="67" t="s">
        <v>35</v>
      </c>
      <c r="C93" s="51">
        <v>14</v>
      </c>
      <c r="D93" s="51" t="s">
        <v>95</v>
      </c>
      <c r="E93" s="72"/>
      <c r="F93" s="73"/>
      <c r="G93" s="74"/>
      <c r="H93" s="46">
        <f t="shared" si="1"/>
        <v>0</v>
      </c>
    </row>
    <row r="94" spans="1:8" ht="18.75" customHeight="1" thickBot="1">
      <c r="A94" s="102"/>
      <c r="B94" s="31" t="s">
        <v>36</v>
      </c>
      <c r="C94" s="47">
        <v>14</v>
      </c>
      <c r="D94" s="45" t="s">
        <v>95</v>
      </c>
      <c r="E94" s="17"/>
      <c r="F94" s="61"/>
      <c r="G94" s="63"/>
      <c r="H94" s="46">
        <f t="shared" si="1"/>
        <v>0</v>
      </c>
    </row>
    <row r="95" spans="1:8" ht="18.75" customHeight="1" thickBot="1">
      <c r="A95" s="102"/>
      <c r="B95" s="31" t="s">
        <v>11</v>
      </c>
      <c r="C95" s="50">
        <v>6</v>
      </c>
      <c r="D95" s="45" t="s">
        <v>95</v>
      </c>
      <c r="E95" s="17"/>
      <c r="F95" s="61"/>
      <c r="G95" s="63"/>
      <c r="H95" s="46">
        <f t="shared" si="1"/>
        <v>0</v>
      </c>
    </row>
    <row r="96" spans="1:8" ht="18.75" customHeight="1" thickBot="1">
      <c r="A96" s="102"/>
      <c r="B96" s="31" t="s">
        <v>37</v>
      </c>
      <c r="C96" s="50">
        <v>6</v>
      </c>
      <c r="D96" s="45" t="s">
        <v>95</v>
      </c>
      <c r="E96" s="17"/>
      <c r="F96" s="61"/>
      <c r="G96" s="63"/>
      <c r="H96" s="46">
        <f t="shared" si="1"/>
        <v>0</v>
      </c>
    </row>
    <row r="97" spans="1:8" ht="18.75" customHeight="1" thickBot="1">
      <c r="A97" s="102"/>
      <c r="B97" s="31" t="s">
        <v>38</v>
      </c>
      <c r="C97" s="50">
        <v>0</v>
      </c>
      <c r="D97" s="45" t="s">
        <v>95</v>
      </c>
      <c r="E97" s="17"/>
      <c r="F97" s="61"/>
      <c r="G97" s="63"/>
      <c r="H97" s="46">
        <f t="shared" si="1"/>
        <v>0</v>
      </c>
    </row>
    <row r="98" spans="1:8" ht="51" customHeight="1" thickBot="1">
      <c r="A98" s="102"/>
      <c r="B98" s="31" t="s">
        <v>39</v>
      </c>
      <c r="C98" s="50">
        <v>132</v>
      </c>
      <c r="D98" s="65" t="s">
        <v>99</v>
      </c>
      <c r="E98" s="17"/>
      <c r="F98" s="61"/>
      <c r="G98" s="63"/>
      <c r="H98" s="46">
        <f t="shared" si="1"/>
        <v>0</v>
      </c>
    </row>
    <row r="99" spans="1:8" ht="51" customHeight="1" thickBot="1">
      <c r="A99" s="102"/>
      <c r="B99" s="31" t="s">
        <v>12</v>
      </c>
      <c r="C99" s="50">
        <v>12</v>
      </c>
      <c r="D99" s="66" t="s">
        <v>100</v>
      </c>
      <c r="E99" s="17"/>
      <c r="F99" s="61"/>
      <c r="G99" s="63"/>
      <c r="H99" s="46">
        <f t="shared" si="1"/>
        <v>0</v>
      </c>
    </row>
    <row r="100" spans="1:8" ht="51" customHeight="1" thickBot="1">
      <c r="A100" s="102"/>
      <c r="B100" s="31" t="s">
        <v>13</v>
      </c>
      <c r="C100" s="47">
        <v>14</v>
      </c>
      <c r="D100" s="66" t="s">
        <v>101</v>
      </c>
      <c r="E100" s="17"/>
      <c r="F100" s="61"/>
      <c r="G100" s="63"/>
      <c r="H100" s="46">
        <f t="shared" si="1"/>
        <v>0</v>
      </c>
    </row>
    <row r="101" spans="1:8" ht="51" customHeight="1" thickBot="1">
      <c r="A101" s="102"/>
      <c r="B101" s="31" t="s">
        <v>40</v>
      </c>
      <c r="C101" s="47">
        <v>14</v>
      </c>
      <c r="D101" s="66" t="s">
        <v>100</v>
      </c>
      <c r="E101" s="17"/>
      <c r="F101" s="61"/>
      <c r="G101" s="63"/>
      <c r="H101" s="46">
        <f t="shared" si="1"/>
        <v>0</v>
      </c>
    </row>
    <row r="102" spans="1:8" ht="51" customHeight="1" thickBot="1">
      <c r="A102" s="103"/>
      <c r="B102" s="68" t="s">
        <v>41</v>
      </c>
      <c r="C102" s="69">
        <v>6</v>
      </c>
      <c r="D102" s="70" t="s">
        <v>100</v>
      </c>
      <c r="E102" s="71"/>
      <c r="F102" s="75"/>
      <c r="G102" s="76"/>
      <c r="H102" s="46">
        <f t="shared" si="1"/>
        <v>0</v>
      </c>
    </row>
    <row r="103" spans="1:8" ht="42" customHeight="1" thickTop="1">
      <c r="A103" s="106" t="s">
        <v>33</v>
      </c>
      <c r="B103" s="107"/>
      <c r="C103" s="48">
        <f>SUM(C13:C102)</f>
        <v>26067</v>
      </c>
      <c r="D103" s="48"/>
      <c r="E103" s="49" t="s">
        <v>26</v>
      </c>
      <c r="F103" s="49" t="s">
        <v>26</v>
      </c>
      <c r="G103" s="49" t="s">
        <v>26</v>
      </c>
      <c r="H103" s="39">
        <f>SUM(H13:H102)</f>
        <v>0</v>
      </c>
    </row>
    <row r="104" spans="1:8" ht="42" customHeight="1">
      <c r="A104" s="106" t="s">
        <v>24</v>
      </c>
      <c r="B104" s="106"/>
      <c r="C104" s="106">
        <f>H103</f>
        <v>0</v>
      </c>
      <c r="D104" s="106"/>
      <c r="E104" s="106"/>
      <c r="F104" s="106"/>
      <c r="G104" s="106"/>
      <c r="H104" s="106"/>
    </row>
  </sheetData>
  <sheetProtection algorithmName="SHA-512" hashValue="o+G501LPxexf6JVnJpVfFrAEoxffUVBRDNB6SYUhZhR563MzdySqG+IXwRUOlev4JrJfncwM12tsbUQJhy/rEQ==" saltValue="9X0Y79b5SwLzaBaklxG35A==" spinCount="100000" sheet="1" objects="1" scenarios="1"/>
  <mergeCells count="18">
    <mergeCell ref="C104:H104"/>
    <mergeCell ref="A13:A22"/>
    <mergeCell ref="A23:A32"/>
    <mergeCell ref="A33:A42"/>
    <mergeCell ref="A43:A52"/>
    <mergeCell ref="A53:A62"/>
    <mergeCell ref="A63:A72"/>
    <mergeCell ref="A73:A82"/>
    <mergeCell ref="A83:A92"/>
    <mergeCell ref="A93:A102"/>
    <mergeCell ref="A103:B103"/>
    <mergeCell ref="A104:B104"/>
    <mergeCell ref="A10:H10"/>
    <mergeCell ref="E11:H11"/>
    <mergeCell ref="A11:A12"/>
    <mergeCell ref="B11:B12"/>
    <mergeCell ref="C11:C12"/>
    <mergeCell ref="D11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3870-A2DE-49F8-9AFD-2F6CF63C9D17}">
  <dimension ref="A1:H104"/>
  <sheetViews>
    <sheetView showGridLines="0" zoomScaleSheetLayoutView="100" workbookViewId="0" topLeftCell="A91">
      <selection activeCell="E13" sqref="E13:G102"/>
    </sheetView>
  </sheetViews>
  <sheetFormatPr defaultColWidth="9.140625" defaultRowHeight="15"/>
  <cols>
    <col min="1" max="1" width="9.140625" style="29" customWidth="1"/>
    <col min="2" max="2" width="55.7109375" style="29" customWidth="1"/>
    <col min="3" max="4" width="32.421875" style="43" customWidth="1"/>
    <col min="5" max="5" width="29.57421875" style="29" customWidth="1"/>
    <col min="6" max="7" width="29.57421875" style="52" customWidth="1"/>
    <col min="8" max="8" width="29.57421875" style="29" customWidth="1"/>
    <col min="9" max="16384" width="9.140625" style="29" customWidth="1"/>
  </cols>
  <sheetData>
    <row r="1" spans="1:4" ht="15">
      <c r="A1" s="27" t="s">
        <v>125</v>
      </c>
      <c r="C1" s="29"/>
      <c r="D1" s="29"/>
    </row>
    <row r="2" spans="1:4" ht="15">
      <c r="A2" s="28" t="s">
        <v>77</v>
      </c>
      <c r="C2" s="29"/>
      <c r="D2" s="29"/>
    </row>
    <row r="3" spans="1:4" ht="15">
      <c r="A3" s="28" t="s">
        <v>129</v>
      </c>
      <c r="C3" s="29"/>
      <c r="D3" s="29"/>
    </row>
    <row r="4" spans="1:4" ht="15">
      <c r="A4" s="28" t="s">
        <v>130</v>
      </c>
      <c r="C4" s="29"/>
      <c r="D4" s="29"/>
    </row>
    <row r="5" spans="1:4" ht="15">
      <c r="A5" s="28" t="s">
        <v>131</v>
      </c>
      <c r="C5" s="29"/>
      <c r="D5" s="29"/>
    </row>
    <row r="6" spans="1:4" ht="15">
      <c r="A6" s="59" t="s">
        <v>132</v>
      </c>
      <c r="C6" s="29"/>
      <c r="D6" s="29"/>
    </row>
    <row r="7" spans="1:4" ht="15">
      <c r="A7" s="28" t="s">
        <v>97</v>
      </c>
      <c r="C7" s="29"/>
      <c r="D7" s="29"/>
    </row>
    <row r="8" s="52" customFormat="1" ht="15">
      <c r="A8" s="28" t="s">
        <v>120</v>
      </c>
    </row>
    <row r="9" spans="2:4" s="24" customFormat="1" ht="36" customHeight="1">
      <c r="B9" s="26"/>
      <c r="C9" s="26"/>
      <c r="D9" s="26"/>
    </row>
    <row r="10" spans="1:8" ht="48" customHeight="1">
      <c r="A10" s="95" t="s">
        <v>74</v>
      </c>
      <c r="B10" s="95"/>
      <c r="C10" s="95"/>
      <c r="D10" s="95"/>
      <c r="E10" s="95"/>
      <c r="F10" s="95"/>
      <c r="G10" s="95"/>
      <c r="H10" s="95"/>
    </row>
    <row r="11" spans="1:8" ht="60" customHeight="1">
      <c r="A11" s="108" t="s">
        <v>9</v>
      </c>
      <c r="B11" s="108" t="s">
        <v>32</v>
      </c>
      <c r="C11" s="108" t="s">
        <v>85</v>
      </c>
      <c r="D11" s="104" t="s">
        <v>87</v>
      </c>
      <c r="E11" s="110" t="s">
        <v>96</v>
      </c>
      <c r="F11" s="111"/>
      <c r="G11" s="111"/>
      <c r="H11" s="112"/>
    </row>
    <row r="12" spans="1:8" ht="43.9" customHeight="1" thickBot="1">
      <c r="A12" s="109"/>
      <c r="B12" s="109"/>
      <c r="C12" s="109"/>
      <c r="D12" s="105"/>
      <c r="E12" s="18" t="s">
        <v>98</v>
      </c>
      <c r="F12" s="18" t="s">
        <v>93</v>
      </c>
      <c r="G12" s="18" t="s">
        <v>94</v>
      </c>
      <c r="H12" s="18" t="s">
        <v>86</v>
      </c>
    </row>
    <row r="13" spans="1:8" ht="18.75" customHeight="1" thickBot="1">
      <c r="A13" s="101">
        <v>2022</v>
      </c>
      <c r="B13" s="44" t="s">
        <v>35</v>
      </c>
      <c r="C13" s="45">
        <v>0</v>
      </c>
      <c r="D13" s="45" t="s">
        <v>95</v>
      </c>
      <c r="E13" s="16"/>
      <c r="F13" s="16"/>
      <c r="G13" s="16"/>
      <c r="H13" s="46">
        <f>E13*F13</f>
        <v>0</v>
      </c>
    </row>
    <row r="14" spans="1:8" ht="18.75" customHeight="1" thickBot="1">
      <c r="A14" s="102"/>
      <c r="B14" s="31" t="s">
        <v>36</v>
      </c>
      <c r="C14" s="47">
        <v>0</v>
      </c>
      <c r="D14" s="45" t="s">
        <v>95</v>
      </c>
      <c r="E14" s="17"/>
      <c r="F14" s="17"/>
      <c r="G14" s="17"/>
      <c r="H14" s="46">
        <f aca="true" t="shared" si="0" ref="H14:H77">E14*F14</f>
        <v>0</v>
      </c>
    </row>
    <row r="15" spans="1:8" ht="18.75" customHeight="1" thickBot="1">
      <c r="A15" s="102"/>
      <c r="B15" s="31" t="s">
        <v>11</v>
      </c>
      <c r="C15" s="47">
        <v>0</v>
      </c>
      <c r="D15" s="45" t="s">
        <v>95</v>
      </c>
      <c r="E15" s="17"/>
      <c r="F15" s="17"/>
      <c r="G15" s="17"/>
      <c r="H15" s="46">
        <f t="shared" si="0"/>
        <v>0</v>
      </c>
    </row>
    <row r="16" spans="1:8" ht="18.75" customHeight="1" thickBot="1">
      <c r="A16" s="102"/>
      <c r="B16" s="31" t="s">
        <v>37</v>
      </c>
      <c r="C16" s="47">
        <v>0</v>
      </c>
      <c r="D16" s="45" t="s">
        <v>95</v>
      </c>
      <c r="E16" s="17"/>
      <c r="F16" s="17"/>
      <c r="G16" s="17"/>
      <c r="H16" s="46">
        <f t="shared" si="0"/>
        <v>0</v>
      </c>
    </row>
    <row r="17" spans="1:8" ht="18.75" customHeight="1" thickBot="1">
      <c r="A17" s="102"/>
      <c r="B17" s="31" t="s">
        <v>38</v>
      </c>
      <c r="C17" s="47">
        <v>0</v>
      </c>
      <c r="D17" s="45" t="s">
        <v>95</v>
      </c>
      <c r="E17" s="17"/>
      <c r="F17" s="17"/>
      <c r="G17" s="17"/>
      <c r="H17" s="46">
        <f t="shared" si="0"/>
        <v>0</v>
      </c>
    </row>
    <row r="18" spans="1:8" ht="51" customHeight="1" thickBot="1">
      <c r="A18" s="102"/>
      <c r="B18" s="31" t="s">
        <v>39</v>
      </c>
      <c r="C18" s="51">
        <v>0</v>
      </c>
      <c r="D18" s="65" t="s">
        <v>99</v>
      </c>
      <c r="E18" s="17"/>
      <c r="F18" s="17"/>
      <c r="G18" s="17"/>
      <c r="H18" s="46">
        <f t="shared" si="0"/>
        <v>0</v>
      </c>
    </row>
    <row r="19" spans="1:8" ht="51" customHeight="1" thickBot="1">
      <c r="A19" s="102"/>
      <c r="B19" s="31" t="s">
        <v>12</v>
      </c>
      <c r="C19" s="47">
        <v>0</v>
      </c>
      <c r="D19" s="66" t="s">
        <v>100</v>
      </c>
      <c r="E19" s="17"/>
      <c r="F19" s="17"/>
      <c r="G19" s="17"/>
      <c r="H19" s="46">
        <f t="shared" si="0"/>
        <v>0</v>
      </c>
    </row>
    <row r="20" spans="1:8" ht="51" customHeight="1" thickBot="1">
      <c r="A20" s="102"/>
      <c r="B20" s="31" t="s">
        <v>13</v>
      </c>
      <c r="C20" s="47">
        <v>0</v>
      </c>
      <c r="D20" s="66" t="s">
        <v>101</v>
      </c>
      <c r="E20" s="17"/>
      <c r="F20" s="17"/>
      <c r="G20" s="17"/>
      <c r="H20" s="46">
        <f t="shared" si="0"/>
        <v>0</v>
      </c>
    </row>
    <row r="21" spans="1:8" ht="51" customHeight="1" thickBot="1">
      <c r="A21" s="102"/>
      <c r="B21" s="31" t="s">
        <v>40</v>
      </c>
      <c r="C21" s="47">
        <v>0</v>
      </c>
      <c r="D21" s="66" t="s">
        <v>100</v>
      </c>
      <c r="E21" s="17"/>
      <c r="F21" s="17"/>
      <c r="G21" s="17"/>
      <c r="H21" s="46">
        <f t="shared" si="0"/>
        <v>0</v>
      </c>
    </row>
    <row r="22" spans="1:8" ht="51" customHeight="1" thickBot="1">
      <c r="A22" s="103"/>
      <c r="B22" s="68" t="s">
        <v>41</v>
      </c>
      <c r="C22" s="69">
        <v>0</v>
      </c>
      <c r="D22" s="70" t="s">
        <v>100</v>
      </c>
      <c r="E22" s="71"/>
      <c r="F22" s="71"/>
      <c r="G22" s="71"/>
      <c r="H22" s="46">
        <f t="shared" si="0"/>
        <v>0</v>
      </c>
    </row>
    <row r="23" spans="1:8" ht="18.75" customHeight="1" thickBot="1" thickTop="1">
      <c r="A23" s="102">
        <v>2023</v>
      </c>
      <c r="B23" s="67" t="s">
        <v>35</v>
      </c>
      <c r="C23" s="51">
        <v>0</v>
      </c>
      <c r="D23" s="51" t="s">
        <v>95</v>
      </c>
      <c r="E23" s="72"/>
      <c r="F23" s="72"/>
      <c r="G23" s="72"/>
      <c r="H23" s="46">
        <f t="shared" si="0"/>
        <v>0</v>
      </c>
    </row>
    <row r="24" spans="1:8" ht="18.75" customHeight="1" thickBot="1">
      <c r="A24" s="102"/>
      <c r="B24" s="31" t="s">
        <v>36</v>
      </c>
      <c r="C24" s="47">
        <v>0</v>
      </c>
      <c r="D24" s="45" t="s">
        <v>95</v>
      </c>
      <c r="E24" s="17"/>
      <c r="F24" s="17"/>
      <c r="G24" s="17"/>
      <c r="H24" s="46">
        <f t="shared" si="0"/>
        <v>0</v>
      </c>
    </row>
    <row r="25" spans="1:8" ht="18.75" customHeight="1" thickBot="1">
      <c r="A25" s="102"/>
      <c r="B25" s="31" t="s">
        <v>11</v>
      </c>
      <c r="C25" s="47">
        <v>0</v>
      </c>
      <c r="D25" s="45" t="s">
        <v>95</v>
      </c>
      <c r="E25" s="17"/>
      <c r="F25" s="17"/>
      <c r="G25" s="17"/>
      <c r="H25" s="46">
        <f t="shared" si="0"/>
        <v>0</v>
      </c>
    </row>
    <row r="26" spans="1:8" ht="18.75" customHeight="1" thickBot="1">
      <c r="A26" s="102"/>
      <c r="B26" s="31" t="s">
        <v>37</v>
      </c>
      <c r="C26" s="47">
        <v>0</v>
      </c>
      <c r="D26" s="45" t="s">
        <v>95</v>
      </c>
      <c r="E26" s="17"/>
      <c r="F26" s="17"/>
      <c r="G26" s="17"/>
      <c r="H26" s="46">
        <f t="shared" si="0"/>
        <v>0</v>
      </c>
    </row>
    <row r="27" spans="1:8" ht="18.75" customHeight="1" thickBot="1">
      <c r="A27" s="102"/>
      <c r="B27" s="31" t="s">
        <v>38</v>
      </c>
      <c r="C27" s="47">
        <v>0</v>
      </c>
      <c r="D27" s="45" t="s">
        <v>95</v>
      </c>
      <c r="E27" s="17"/>
      <c r="F27" s="17"/>
      <c r="G27" s="17"/>
      <c r="H27" s="46">
        <f t="shared" si="0"/>
        <v>0</v>
      </c>
    </row>
    <row r="28" spans="1:8" ht="51" customHeight="1" thickBot="1">
      <c r="A28" s="102"/>
      <c r="B28" s="31" t="s">
        <v>39</v>
      </c>
      <c r="C28" s="51">
        <v>0</v>
      </c>
      <c r="D28" s="65" t="s">
        <v>99</v>
      </c>
      <c r="E28" s="17"/>
      <c r="F28" s="17"/>
      <c r="G28" s="17"/>
      <c r="H28" s="46">
        <f t="shared" si="0"/>
        <v>0</v>
      </c>
    </row>
    <row r="29" spans="1:8" ht="51" customHeight="1" thickBot="1">
      <c r="A29" s="102"/>
      <c r="B29" s="31" t="s">
        <v>12</v>
      </c>
      <c r="C29" s="47">
        <v>0</v>
      </c>
      <c r="D29" s="66" t="s">
        <v>100</v>
      </c>
      <c r="E29" s="17"/>
      <c r="F29" s="17"/>
      <c r="G29" s="17"/>
      <c r="H29" s="46">
        <f t="shared" si="0"/>
        <v>0</v>
      </c>
    </row>
    <row r="30" spans="1:8" ht="51" customHeight="1" thickBot="1">
      <c r="A30" s="102"/>
      <c r="B30" s="31" t="s">
        <v>13</v>
      </c>
      <c r="C30" s="47">
        <v>0</v>
      </c>
      <c r="D30" s="66" t="s">
        <v>101</v>
      </c>
      <c r="E30" s="17"/>
      <c r="F30" s="17"/>
      <c r="G30" s="17"/>
      <c r="H30" s="46">
        <f t="shared" si="0"/>
        <v>0</v>
      </c>
    </row>
    <row r="31" spans="1:8" ht="51" customHeight="1" thickBot="1">
      <c r="A31" s="102"/>
      <c r="B31" s="31" t="s">
        <v>40</v>
      </c>
      <c r="C31" s="47">
        <v>0</v>
      </c>
      <c r="D31" s="66" t="s">
        <v>100</v>
      </c>
      <c r="E31" s="17"/>
      <c r="F31" s="17"/>
      <c r="G31" s="17"/>
      <c r="H31" s="46">
        <f t="shared" si="0"/>
        <v>0</v>
      </c>
    </row>
    <row r="32" spans="1:8" ht="51" customHeight="1" thickBot="1">
      <c r="A32" s="103"/>
      <c r="B32" s="68" t="s">
        <v>41</v>
      </c>
      <c r="C32" s="69">
        <v>0</v>
      </c>
      <c r="D32" s="70" t="s">
        <v>100</v>
      </c>
      <c r="E32" s="71"/>
      <c r="F32" s="71"/>
      <c r="G32" s="71"/>
      <c r="H32" s="46">
        <f t="shared" si="0"/>
        <v>0</v>
      </c>
    </row>
    <row r="33" spans="1:8" ht="18.75" customHeight="1" thickBot="1" thickTop="1">
      <c r="A33" s="102">
        <v>2024</v>
      </c>
      <c r="B33" s="67" t="s">
        <v>35</v>
      </c>
      <c r="C33" s="51">
        <v>0</v>
      </c>
      <c r="D33" s="51" t="s">
        <v>95</v>
      </c>
      <c r="E33" s="72"/>
      <c r="F33" s="72"/>
      <c r="G33" s="72"/>
      <c r="H33" s="46">
        <f t="shared" si="0"/>
        <v>0</v>
      </c>
    </row>
    <row r="34" spans="1:8" ht="18.75" customHeight="1" thickBot="1">
      <c r="A34" s="102"/>
      <c r="B34" s="31" t="s">
        <v>36</v>
      </c>
      <c r="C34" s="47">
        <v>0</v>
      </c>
      <c r="D34" s="45" t="s">
        <v>95</v>
      </c>
      <c r="E34" s="17"/>
      <c r="F34" s="17"/>
      <c r="G34" s="17"/>
      <c r="H34" s="46">
        <f t="shared" si="0"/>
        <v>0</v>
      </c>
    </row>
    <row r="35" spans="1:8" ht="18.75" customHeight="1" thickBot="1">
      <c r="A35" s="102"/>
      <c r="B35" s="31" t="s">
        <v>11</v>
      </c>
      <c r="C35" s="47">
        <v>0</v>
      </c>
      <c r="D35" s="45" t="s">
        <v>95</v>
      </c>
      <c r="E35" s="17"/>
      <c r="F35" s="17"/>
      <c r="G35" s="17"/>
      <c r="H35" s="46">
        <f t="shared" si="0"/>
        <v>0</v>
      </c>
    </row>
    <row r="36" spans="1:8" ht="18.75" customHeight="1" thickBot="1">
      <c r="A36" s="102"/>
      <c r="B36" s="31" t="s">
        <v>37</v>
      </c>
      <c r="C36" s="47">
        <v>0</v>
      </c>
      <c r="D36" s="45" t="s">
        <v>95</v>
      </c>
      <c r="E36" s="17"/>
      <c r="F36" s="17"/>
      <c r="G36" s="17"/>
      <c r="H36" s="46">
        <f t="shared" si="0"/>
        <v>0</v>
      </c>
    </row>
    <row r="37" spans="1:8" ht="18.75" customHeight="1" thickBot="1">
      <c r="A37" s="102"/>
      <c r="B37" s="31" t="s">
        <v>38</v>
      </c>
      <c r="C37" s="47">
        <v>0</v>
      </c>
      <c r="D37" s="45" t="s">
        <v>95</v>
      </c>
      <c r="E37" s="17"/>
      <c r="F37" s="17"/>
      <c r="G37" s="17"/>
      <c r="H37" s="46">
        <f t="shared" si="0"/>
        <v>0</v>
      </c>
    </row>
    <row r="38" spans="1:8" ht="51" customHeight="1" thickBot="1">
      <c r="A38" s="102"/>
      <c r="B38" s="31" t="s">
        <v>39</v>
      </c>
      <c r="C38" s="51">
        <v>0</v>
      </c>
      <c r="D38" s="65" t="s">
        <v>99</v>
      </c>
      <c r="E38" s="17"/>
      <c r="F38" s="17"/>
      <c r="G38" s="17"/>
      <c r="H38" s="46">
        <f t="shared" si="0"/>
        <v>0</v>
      </c>
    </row>
    <row r="39" spans="1:8" ht="51" customHeight="1" thickBot="1">
      <c r="A39" s="102"/>
      <c r="B39" s="31" t="s">
        <v>12</v>
      </c>
      <c r="C39" s="47">
        <v>0</v>
      </c>
      <c r="D39" s="66" t="s">
        <v>100</v>
      </c>
      <c r="E39" s="17"/>
      <c r="F39" s="17"/>
      <c r="G39" s="17"/>
      <c r="H39" s="46">
        <f t="shared" si="0"/>
        <v>0</v>
      </c>
    </row>
    <row r="40" spans="1:8" ht="51" customHeight="1" thickBot="1">
      <c r="A40" s="102"/>
      <c r="B40" s="31" t="s">
        <v>13</v>
      </c>
      <c r="C40" s="47">
        <v>0</v>
      </c>
      <c r="D40" s="66" t="s">
        <v>101</v>
      </c>
      <c r="E40" s="17"/>
      <c r="F40" s="17"/>
      <c r="G40" s="17"/>
      <c r="H40" s="46">
        <f t="shared" si="0"/>
        <v>0</v>
      </c>
    </row>
    <row r="41" spans="1:8" ht="51" customHeight="1" thickBot="1">
      <c r="A41" s="102"/>
      <c r="B41" s="31" t="s">
        <v>40</v>
      </c>
      <c r="C41" s="47">
        <v>0</v>
      </c>
      <c r="D41" s="66" t="s">
        <v>100</v>
      </c>
      <c r="E41" s="17"/>
      <c r="F41" s="17"/>
      <c r="G41" s="17"/>
      <c r="H41" s="46">
        <f t="shared" si="0"/>
        <v>0</v>
      </c>
    </row>
    <row r="42" spans="1:8" ht="51" customHeight="1" thickBot="1">
      <c r="A42" s="103"/>
      <c r="B42" s="68" t="s">
        <v>41</v>
      </c>
      <c r="C42" s="69">
        <v>0</v>
      </c>
      <c r="D42" s="70" t="s">
        <v>100</v>
      </c>
      <c r="E42" s="71"/>
      <c r="F42" s="71"/>
      <c r="G42" s="71"/>
      <c r="H42" s="46">
        <f t="shared" si="0"/>
        <v>0</v>
      </c>
    </row>
    <row r="43" spans="1:8" ht="18.75" customHeight="1" thickBot="1" thickTop="1">
      <c r="A43" s="102">
        <v>2025</v>
      </c>
      <c r="B43" s="67" t="s">
        <v>35</v>
      </c>
      <c r="C43" s="51">
        <v>6</v>
      </c>
      <c r="D43" s="51" t="s">
        <v>95</v>
      </c>
      <c r="E43" s="72"/>
      <c r="F43" s="72"/>
      <c r="G43" s="72"/>
      <c r="H43" s="46">
        <f t="shared" si="0"/>
        <v>0</v>
      </c>
    </row>
    <row r="44" spans="1:8" ht="18.75" customHeight="1" thickBot="1">
      <c r="A44" s="102"/>
      <c r="B44" s="31" t="s">
        <v>36</v>
      </c>
      <c r="C44" s="47">
        <v>6</v>
      </c>
      <c r="D44" s="45" t="s">
        <v>95</v>
      </c>
      <c r="E44" s="17"/>
      <c r="F44" s="17"/>
      <c r="G44" s="17"/>
      <c r="H44" s="46">
        <f t="shared" si="0"/>
        <v>0</v>
      </c>
    </row>
    <row r="45" spans="1:8" ht="18.75" customHeight="1" thickBot="1">
      <c r="A45" s="102"/>
      <c r="B45" s="31" t="s">
        <v>11</v>
      </c>
      <c r="C45" s="47">
        <v>6</v>
      </c>
      <c r="D45" s="45" t="s">
        <v>95</v>
      </c>
      <c r="E45" s="17"/>
      <c r="F45" s="17"/>
      <c r="G45" s="17"/>
      <c r="H45" s="46">
        <f t="shared" si="0"/>
        <v>0</v>
      </c>
    </row>
    <row r="46" spans="1:8" ht="18.75" customHeight="1" thickBot="1">
      <c r="A46" s="102"/>
      <c r="B46" s="31" t="s">
        <v>37</v>
      </c>
      <c r="C46" s="47">
        <v>6</v>
      </c>
      <c r="D46" s="45" t="s">
        <v>95</v>
      </c>
      <c r="E46" s="17"/>
      <c r="F46" s="17"/>
      <c r="G46" s="17"/>
      <c r="H46" s="46">
        <f t="shared" si="0"/>
        <v>0</v>
      </c>
    </row>
    <row r="47" spans="1:8" ht="18.75" customHeight="1" thickBot="1">
      <c r="A47" s="102"/>
      <c r="B47" s="31" t="s">
        <v>38</v>
      </c>
      <c r="C47" s="47">
        <v>0</v>
      </c>
      <c r="D47" s="45" t="s">
        <v>95</v>
      </c>
      <c r="E47" s="17"/>
      <c r="F47" s="17"/>
      <c r="G47" s="17"/>
      <c r="H47" s="46">
        <f t="shared" si="0"/>
        <v>0</v>
      </c>
    </row>
    <row r="48" spans="1:8" ht="51" customHeight="1" thickBot="1">
      <c r="A48" s="102"/>
      <c r="B48" s="31" t="s">
        <v>39</v>
      </c>
      <c r="C48" s="51">
        <v>660</v>
      </c>
      <c r="D48" s="65" t="s">
        <v>99</v>
      </c>
      <c r="E48" s="17"/>
      <c r="F48" s="17"/>
      <c r="G48" s="17"/>
      <c r="H48" s="46">
        <f t="shared" si="0"/>
        <v>0</v>
      </c>
    </row>
    <row r="49" spans="1:8" ht="51" customHeight="1" thickBot="1">
      <c r="A49" s="102"/>
      <c r="B49" s="31" t="s">
        <v>12</v>
      </c>
      <c r="C49" s="47">
        <v>60</v>
      </c>
      <c r="D49" s="66" t="s">
        <v>100</v>
      </c>
      <c r="E49" s="17"/>
      <c r="F49" s="17"/>
      <c r="G49" s="17"/>
      <c r="H49" s="46">
        <f t="shared" si="0"/>
        <v>0</v>
      </c>
    </row>
    <row r="50" spans="1:8" ht="51" customHeight="1" thickBot="1">
      <c r="A50" s="102"/>
      <c r="B50" s="31" t="s">
        <v>13</v>
      </c>
      <c r="C50" s="47">
        <v>60</v>
      </c>
      <c r="D50" s="66" t="s">
        <v>101</v>
      </c>
      <c r="E50" s="17"/>
      <c r="F50" s="17"/>
      <c r="G50" s="17"/>
      <c r="H50" s="46">
        <f t="shared" si="0"/>
        <v>0</v>
      </c>
    </row>
    <row r="51" spans="1:8" ht="51" customHeight="1" thickBot="1">
      <c r="A51" s="102"/>
      <c r="B51" s="31" t="s">
        <v>40</v>
      </c>
      <c r="C51" s="47">
        <v>48</v>
      </c>
      <c r="D51" s="66" t="s">
        <v>100</v>
      </c>
      <c r="E51" s="17"/>
      <c r="F51" s="17"/>
      <c r="G51" s="17"/>
      <c r="H51" s="46">
        <f t="shared" si="0"/>
        <v>0</v>
      </c>
    </row>
    <row r="52" spans="1:8" ht="51" customHeight="1" thickBot="1">
      <c r="A52" s="103"/>
      <c r="B52" s="68" t="s">
        <v>41</v>
      </c>
      <c r="C52" s="69">
        <v>30</v>
      </c>
      <c r="D52" s="70" t="s">
        <v>100</v>
      </c>
      <c r="E52" s="71"/>
      <c r="F52" s="71"/>
      <c r="G52" s="71"/>
      <c r="H52" s="46">
        <f t="shared" si="0"/>
        <v>0</v>
      </c>
    </row>
    <row r="53" spans="1:8" ht="18.75" customHeight="1" thickBot="1" thickTop="1">
      <c r="A53" s="102">
        <v>2026</v>
      </c>
      <c r="B53" s="67" t="s">
        <v>35</v>
      </c>
      <c r="C53" s="51">
        <v>6</v>
      </c>
      <c r="D53" s="51" t="s">
        <v>95</v>
      </c>
      <c r="E53" s="72"/>
      <c r="F53" s="72"/>
      <c r="G53" s="72"/>
      <c r="H53" s="46">
        <f t="shared" si="0"/>
        <v>0</v>
      </c>
    </row>
    <row r="54" spans="1:8" ht="18.75" customHeight="1" thickBot="1">
      <c r="A54" s="102"/>
      <c r="B54" s="31" t="s">
        <v>36</v>
      </c>
      <c r="C54" s="47">
        <v>6</v>
      </c>
      <c r="D54" s="45" t="s">
        <v>95</v>
      </c>
      <c r="E54" s="17"/>
      <c r="F54" s="17"/>
      <c r="G54" s="17"/>
      <c r="H54" s="46">
        <f t="shared" si="0"/>
        <v>0</v>
      </c>
    </row>
    <row r="55" spans="1:8" ht="18.75" customHeight="1" thickBot="1">
      <c r="A55" s="102"/>
      <c r="B55" s="31" t="s">
        <v>11</v>
      </c>
      <c r="C55" s="47">
        <v>6</v>
      </c>
      <c r="D55" s="45" t="s">
        <v>95</v>
      </c>
      <c r="E55" s="17"/>
      <c r="F55" s="17"/>
      <c r="G55" s="17"/>
      <c r="H55" s="46">
        <f t="shared" si="0"/>
        <v>0</v>
      </c>
    </row>
    <row r="56" spans="1:8" ht="18.75" customHeight="1" thickBot="1">
      <c r="A56" s="102"/>
      <c r="B56" s="31" t="s">
        <v>37</v>
      </c>
      <c r="C56" s="47">
        <v>6</v>
      </c>
      <c r="D56" s="45" t="s">
        <v>95</v>
      </c>
      <c r="E56" s="17"/>
      <c r="F56" s="17"/>
      <c r="G56" s="17"/>
      <c r="H56" s="46">
        <f t="shared" si="0"/>
        <v>0</v>
      </c>
    </row>
    <row r="57" spans="1:8" ht="18.75" customHeight="1" thickBot="1">
      <c r="A57" s="102"/>
      <c r="B57" s="31" t="s">
        <v>38</v>
      </c>
      <c r="C57" s="47">
        <v>2</v>
      </c>
      <c r="D57" s="45" t="s">
        <v>95</v>
      </c>
      <c r="E57" s="17"/>
      <c r="F57" s="17"/>
      <c r="G57" s="17"/>
      <c r="H57" s="46">
        <f t="shared" si="0"/>
        <v>0</v>
      </c>
    </row>
    <row r="58" spans="1:8" ht="51" customHeight="1" thickBot="1">
      <c r="A58" s="102"/>
      <c r="B58" s="31" t="s">
        <v>39</v>
      </c>
      <c r="C58" s="51">
        <v>660</v>
      </c>
      <c r="D58" s="65" t="s">
        <v>99</v>
      </c>
      <c r="E58" s="17"/>
      <c r="F58" s="17"/>
      <c r="G58" s="17"/>
      <c r="H58" s="46">
        <f t="shared" si="0"/>
        <v>0</v>
      </c>
    </row>
    <row r="59" spans="1:8" ht="51" customHeight="1" thickBot="1">
      <c r="A59" s="102"/>
      <c r="B59" s="31" t="s">
        <v>12</v>
      </c>
      <c r="C59" s="47">
        <v>60</v>
      </c>
      <c r="D59" s="66" t="s">
        <v>100</v>
      </c>
      <c r="E59" s="17"/>
      <c r="F59" s="17"/>
      <c r="G59" s="17"/>
      <c r="H59" s="46">
        <f t="shared" si="0"/>
        <v>0</v>
      </c>
    </row>
    <row r="60" spans="1:8" ht="51" customHeight="1" thickBot="1">
      <c r="A60" s="102"/>
      <c r="B60" s="31" t="s">
        <v>13</v>
      </c>
      <c r="C60" s="47">
        <v>60</v>
      </c>
      <c r="D60" s="66" t="s">
        <v>101</v>
      </c>
      <c r="E60" s="17"/>
      <c r="F60" s="17"/>
      <c r="G60" s="17"/>
      <c r="H60" s="46">
        <f t="shared" si="0"/>
        <v>0</v>
      </c>
    </row>
    <row r="61" spans="1:8" ht="51" customHeight="1" thickBot="1">
      <c r="A61" s="102"/>
      <c r="B61" s="31" t="s">
        <v>40</v>
      </c>
      <c r="C61" s="47">
        <v>48</v>
      </c>
      <c r="D61" s="66" t="s">
        <v>100</v>
      </c>
      <c r="E61" s="17"/>
      <c r="F61" s="17"/>
      <c r="G61" s="17"/>
      <c r="H61" s="46">
        <f t="shared" si="0"/>
        <v>0</v>
      </c>
    </row>
    <row r="62" spans="1:8" ht="51" customHeight="1" thickBot="1">
      <c r="A62" s="103"/>
      <c r="B62" s="68" t="s">
        <v>41</v>
      </c>
      <c r="C62" s="69">
        <v>30</v>
      </c>
      <c r="D62" s="70" t="s">
        <v>100</v>
      </c>
      <c r="E62" s="71"/>
      <c r="F62" s="71"/>
      <c r="G62" s="71"/>
      <c r="H62" s="46">
        <f t="shared" si="0"/>
        <v>0</v>
      </c>
    </row>
    <row r="63" spans="1:8" ht="18.75" customHeight="1" thickBot="1" thickTop="1">
      <c r="A63" s="102">
        <v>2027</v>
      </c>
      <c r="B63" s="67" t="s">
        <v>35</v>
      </c>
      <c r="C63" s="51">
        <v>6</v>
      </c>
      <c r="D63" s="51" t="s">
        <v>95</v>
      </c>
      <c r="E63" s="72"/>
      <c r="F63" s="72"/>
      <c r="G63" s="72"/>
      <c r="H63" s="46">
        <f t="shared" si="0"/>
        <v>0</v>
      </c>
    </row>
    <row r="64" spans="1:8" ht="18.75" customHeight="1" thickBot="1">
      <c r="A64" s="102"/>
      <c r="B64" s="31" t="s">
        <v>36</v>
      </c>
      <c r="C64" s="47">
        <v>6</v>
      </c>
      <c r="D64" s="45" t="s">
        <v>95</v>
      </c>
      <c r="E64" s="17"/>
      <c r="F64" s="17"/>
      <c r="G64" s="17"/>
      <c r="H64" s="46">
        <f t="shared" si="0"/>
        <v>0</v>
      </c>
    </row>
    <row r="65" spans="1:8" ht="18.75" customHeight="1" thickBot="1">
      <c r="A65" s="102"/>
      <c r="B65" s="31" t="s">
        <v>11</v>
      </c>
      <c r="C65" s="47">
        <v>6</v>
      </c>
      <c r="D65" s="45" t="s">
        <v>95</v>
      </c>
      <c r="E65" s="17"/>
      <c r="F65" s="17"/>
      <c r="G65" s="17"/>
      <c r="H65" s="46">
        <f t="shared" si="0"/>
        <v>0</v>
      </c>
    </row>
    <row r="66" spans="1:8" ht="18.75" customHeight="1" thickBot="1">
      <c r="A66" s="102"/>
      <c r="B66" s="31" t="s">
        <v>37</v>
      </c>
      <c r="C66" s="47">
        <v>0</v>
      </c>
      <c r="D66" s="45" t="s">
        <v>95</v>
      </c>
      <c r="E66" s="17"/>
      <c r="F66" s="17"/>
      <c r="G66" s="17"/>
      <c r="H66" s="46">
        <f t="shared" si="0"/>
        <v>0</v>
      </c>
    </row>
    <row r="67" spans="1:8" ht="18.75" customHeight="1" thickBot="1">
      <c r="A67" s="102"/>
      <c r="B67" s="31" t="s">
        <v>38</v>
      </c>
      <c r="C67" s="47">
        <v>2</v>
      </c>
      <c r="D67" s="45" t="s">
        <v>95</v>
      </c>
      <c r="E67" s="17"/>
      <c r="F67" s="17"/>
      <c r="G67" s="17"/>
      <c r="H67" s="46">
        <f t="shared" si="0"/>
        <v>0</v>
      </c>
    </row>
    <row r="68" spans="1:8" ht="51" customHeight="1" thickBot="1">
      <c r="A68" s="102"/>
      <c r="B68" s="31" t="s">
        <v>39</v>
      </c>
      <c r="C68" s="51">
        <v>660</v>
      </c>
      <c r="D68" s="65" t="s">
        <v>99</v>
      </c>
      <c r="E68" s="17"/>
      <c r="F68" s="17"/>
      <c r="G68" s="17"/>
      <c r="H68" s="46">
        <f t="shared" si="0"/>
        <v>0</v>
      </c>
    </row>
    <row r="69" spans="1:8" ht="51" customHeight="1" thickBot="1">
      <c r="A69" s="102"/>
      <c r="B69" s="31" t="s">
        <v>12</v>
      </c>
      <c r="C69" s="47">
        <v>60</v>
      </c>
      <c r="D69" s="66" t="s">
        <v>100</v>
      </c>
      <c r="E69" s="17"/>
      <c r="F69" s="17"/>
      <c r="G69" s="17"/>
      <c r="H69" s="46">
        <f t="shared" si="0"/>
        <v>0</v>
      </c>
    </row>
    <row r="70" spans="1:8" ht="51" customHeight="1" thickBot="1">
      <c r="A70" s="102"/>
      <c r="B70" s="31" t="s">
        <v>13</v>
      </c>
      <c r="C70" s="47">
        <v>60</v>
      </c>
      <c r="D70" s="66" t="s">
        <v>101</v>
      </c>
      <c r="E70" s="17"/>
      <c r="F70" s="17"/>
      <c r="G70" s="17"/>
      <c r="H70" s="46">
        <f t="shared" si="0"/>
        <v>0</v>
      </c>
    </row>
    <row r="71" spans="1:8" ht="51" customHeight="1" thickBot="1">
      <c r="A71" s="102"/>
      <c r="B71" s="31" t="s">
        <v>40</v>
      </c>
      <c r="C71" s="47">
        <v>48</v>
      </c>
      <c r="D71" s="66" t="s">
        <v>100</v>
      </c>
      <c r="E71" s="17"/>
      <c r="F71" s="17"/>
      <c r="G71" s="17"/>
      <c r="H71" s="46">
        <f t="shared" si="0"/>
        <v>0</v>
      </c>
    </row>
    <row r="72" spans="1:8" ht="51" customHeight="1" thickBot="1">
      <c r="A72" s="103"/>
      <c r="B72" s="68" t="s">
        <v>41</v>
      </c>
      <c r="C72" s="69">
        <v>0</v>
      </c>
      <c r="D72" s="70" t="s">
        <v>100</v>
      </c>
      <c r="E72" s="71"/>
      <c r="F72" s="71"/>
      <c r="G72" s="71"/>
      <c r="H72" s="46">
        <f t="shared" si="0"/>
        <v>0</v>
      </c>
    </row>
    <row r="73" spans="1:8" ht="18.75" customHeight="1" thickBot="1" thickTop="1">
      <c r="A73" s="102">
        <v>2028</v>
      </c>
      <c r="B73" s="67" t="s">
        <v>35</v>
      </c>
      <c r="C73" s="51">
        <v>6</v>
      </c>
      <c r="D73" s="51" t="s">
        <v>95</v>
      </c>
      <c r="E73" s="72"/>
      <c r="F73" s="72"/>
      <c r="G73" s="72"/>
      <c r="H73" s="46">
        <f t="shared" si="0"/>
        <v>0</v>
      </c>
    </row>
    <row r="74" spans="1:8" ht="18.75" customHeight="1" thickBot="1">
      <c r="A74" s="102"/>
      <c r="B74" s="31" t="s">
        <v>36</v>
      </c>
      <c r="C74" s="47">
        <v>6</v>
      </c>
      <c r="D74" s="45" t="s">
        <v>95</v>
      </c>
      <c r="E74" s="17"/>
      <c r="F74" s="17"/>
      <c r="G74" s="17"/>
      <c r="H74" s="46">
        <f t="shared" si="0"/>
        <v>0</v>
      </c>
    </row>
    <row r="75" spans="1:8" ht="18.75" customHeight="1" thickBot="1">
      <c r="A75" s="102"/>
      <c r="B75" s="31" t="s">
        <v>11</v>
      </c>
      <c r="C75" s="47">
        <v>6</v>
      </c>
      <c r="D75" s="45" t="s">
        <v>95</v>
      </c>
      <c r="E75" s="17"/>
      <c r="F75" s="17"/>
      <c r="G75" s="17"/>
      <c r="H75" s="46">
        <f t="shared" si="0"/>
        <v>0</v>
      </c>
    </row>
    <row r="76" spans="1:8" ht="18.75" customHeight="1" thickBot="1">
      <c r="A76" s="102"/>
      <c r="B76" s="31" t="s">
        <v>37</v>
      </c>
      <c r="C76" s="47">
        <v>0</v>
      </c>
      <c r="D76" s="45" t="s">
        <v>95</v>
      </c>
      <c r="E76" s="17"/>
      <c r="F76" s="17"/>
      <c r="G76" s="17"/>
      <c r="H76" s="46">
        <f t="shared" si="0"/>
        <v>0</v>
      </c>
    </row>
    <row r="77" spans="1:8" ht="18.75" customHeight="1" thickBot="1">
      <c r="A77" s="102"/>
      <c r="B77" s="31" t="s">
        <v>38</v>
      </c>
      <c r="C77" s="47">
        <v>0</v>
      </c>
      <c r="D77" s="45" t="s">
        <v>95</v>
      </c>
      <c r="E77" s="17"/>
      <c r="F77" s="17"/>
      <c r="G77" s="17"/>
      <c r="H77" s="46">
        <f t="shared" si="0"/>
        <v>0</v>
      </c>
    </row>
    <row r="78" spans="1:8" ht="51" customHeight="1" thickBot="1">
      <c r="A78" s="102"/>
      <c r="B78" s="31" t="s">
        <v>39</v>
      </c>
      <c r="C78" s="51">
        <v>660</v>
      </c>
      <c r="D78" s="65" t="s">
        <v>99</v>
      </c>
      <c r="E78" s="17"/>
      <c r="F78" s="17"/>
      <c r="G78" s="17"/>
      <c r="H78" s="46">
        <f aca="true" t="shared" si="1" ref="H78:H102">E78*F78</f>
        <v>0</v>
      </c>
    </row>
    <row r="79" spans="1:8" ht="51" customHeight="1" thickBot="1">
      <c r="A79" s="102"/>
      <c r="B79" s="31" t="s">
        <v>12</v>
      </c>
      <c r="C79" s="47">
        <v>60</v>
      </c>
      <c r="D79" s="66" t="s">
        <v>100</v>
      </c>
      <c r="E79" s="17"/>
      <c r="F79" s="17"/>
      <c r="G79" s="17"/>
      <c r="H79" s="46">
        <f t="shared" si="1"/>
        <v>0</v>
      </c>
    </row>
    <row r="80" spans="1:8" ht="51" customHeight="1" thickBot="1">
      <c r="A80" s="102"/>
      <c r="B80" s="31" t="s">
        <v>13</v>
      </c>
      <c r="C80" s="47">
        <v>60</v>
      </c>
      <c r="D80" s="66" t="s">
        <v>101</v>
      </c>
      <c r="E80" s="17"/>
      <c r="F80" s="17"/>
      <c r="G80" s="17"/>
      <c r="H80" s="46">
        <f t="shared" si="1"/>
        <v>0</v>
      </c>
    </row>
    <row r="81" spans="1:8" ht="51" customHeight="1" thickBot="1">
      <c r="A81" s="102"/>
      <c r="B81" s="31" t="s">
        <v>40</v>
      </c>
      <c r="C81" s="47">
        <v>48</v>
      </c>
      <c r="D81" s="66" t="s">
        <v>100</v>
      </c>
      <c r="E81" s="17"/>
      <c r="F81" s="17"/>
      <c r="G81" s="17"/>
      <c r="H81" s="46">
        <f t="shared" si="1"/>
        <v>0</v>
      </c>
    </row>
    <row r="82" spans="1:8" ht="51" customHeight="1" thickBot="1">
      <c r="A82" s="103"/>
      <c r="B82" s="68" t="s">
        <v>41</v>
      </c>
      <c r="C82" s="69">
        <v>0</v>
      </c>
      <c r="D82" s="70" t="s">
        <v>100</v>
      </c>
      <c r="E82" s="71"/>
      <c r="F82" s="71"/>
      <c r="G82" s="71"/>
      <c r="H82" s="46">
        <f t="shared" si="1"/>
        <v>0</v>
      </c>
    </row>
    <row r="83" spans="1:8" ht="18.75" customHeight="1" thickBot="1" thickTop="1">
      <c r="A83" s="102">
        <v>2029</v>
      </c>
      <c r="B83" s="67" t="s">
        <v>35</v>
      </c>
      <c r="C83" s="51">
        <v>6</v>
      </c>
      <c r="D83" s="51" t="s">
        <v>95</v>
      </c>
      <c r="E83" s="72"/>
      <c r="F83" s="72"/>
      <c r="G83" s="72"/>
      <c r="H83" s="46">
        <f t="shared" si="1"/>
        <v>0</v>
      </c>
    </row>
    <row r="84" spans="1:8" ht="18.75" customHeight="1" thickBot="1">
      <c r="A84" s="102"/>
      <c r="B84" s="31" t="s">
        <v>36</v>
      </c>
      <c r="C84" s="47">
        <v>6</v>
      </c>
      <c r="D84" s="45" t="s">
        <v>95</v>
      </c>
      <c r="E84" s="17"/>
      <c r="F84" s="17"/>
      <c r="G84" s="17"/>
      <c r="H84" s="46">
        <f t="shared" si="1"/>
        <v>0</v>
      </c>
    </row>
    <row r="85" spans="1:8" ht="18.75" customHeight="1" thickBot="1">
      <c r="A85" s="102"/>
      <c r="B85" s="31" t="s">
        <v>11</v>
      </c>
      <c r="C85" s="47">
        <v>6</v>
      </c>
      <c r="D85" s="45" t="s">
        <v>95</v>
      </c>
      <c r="E85" s="17"/>
      <c r="F85" s="17"/>
      <c r="G85" s="17"/>
      <c r="H85" s="46">
        <f t="shared" si="1"/>
        <v>0</v>
      </c>
    </row>
    <row r="86" spans="1:8" ht="18.75" customHeight="1" thickBot="1">
      <c r="A86" s="102"/>
      <c r="B86" s="31" t="s">
        <v>37</v>
      </c>
      <c r="C86" s="47">
        <v>0</v>
      </c>
      <c r="D86" s="45" t="s">
        <v>95</v>
      </c>
      <c r="E86" s="17"/>
      <c r="F86" s="17"/>
      <c r="G86" s="17"/>
      <c r="H86" s="46">
        <f t="shared" si="1"/>
        <v>0</v>
      </c>
    </row>
    <row r="87" spans="1:8" ht="18.75" customHeight="1" thickBot="1">
      <c r="A87" s="102"/>
      <c r="B87" s="31" t="s">
        <v>38</v>
      </c>
      <c r="C87" s="47">
        <v>0</v>
      </c>
      <c r="D87" s="45" t="s">
        <v>95</v>
      </c>
      <c r="E87" s="17"/>
      <c r="F87" s="17"/>
      <c r="G87" s="17"/>
      <c r="H87" s="46">
        <f t="shared" si="1"/>
        <v>0</v>
      </c>
    </row>
    <row r="88" spans="1:8" ht="51" customHeight="1" thickBot="1">
      <c r="A88" s="102"/>
      <c r="B88" s="31" t="s">
        <v>39</v>
      </c>
      <c r="C88" s="51">
        <v>660</v>
      </c>
      <c r="D88" s="65" t="s">
        <v>99</v>
      </c>
      <c r="E88" s="17"/>
      <c r="F88" s="17"/>
      <c r="G88" s="17"/>
      <c r="H88" s="46">
        <f t="shared" si="1"/>
        <v>0</v>
      </c>
    </row>
    <row r="89" spans="1:8" ht="51" customHeight="1" thickBot="1">
      <c r="A89" s="102"/>
      <c r="B89" s="31" t="s">
        <v>12</v>
      </c>
      <c r="C89" s="47">
        <v>60</v>
      </c>
      <c r="D89" s="66" t="s">
        <v>100</v>
      </c>
      <c r="E89" s="17"/>
      <c r="F89" s="17"/>
      <c r="G89" s="17"/>
      <c r="H89" s="46">
        <f t="shared" si="1"/>
        <v>0</v>
      </c>
    </row>
    <row r="90" spans="1:8" ht="51" customHeight="1" thickBot="1">
      <c r="A90" s="102"/>
      <c r="B90" s="31" t="s">
        <v>13</v>
      </c>
      <c r="C90" s="47">
        <v>60</v>
      </c>
      <c r="D90" s="66" t="s">
        <v>101</v>
      </c>
      <c r="E90" s="17"/>
      <c r="F90" s="17"/>
      <c r="G90" s="17"/>
      <c r="H90" s="46">
        <f t="shared" si="1"/>
        <v>0</v>
      </c>
    </row>
    <row r="91" spans="1:8" ht="51" customHeight="1" thickBot="1">
      <c r="A91" s="102"/>
      <c r="B91" s="31" t="s">
        <v>40</v>
      </c>
      <c r="C91" s="47">
        <v>48</v>
      </c>
      <c r="D91" s="66" t="s">
        <v>100</v>
      </c>
      <c r="E91" s="17"/>
      <c r="F91" s="17"/>
      <c r="G91" s="17"/>
      <c r="H91" s="46">
        <f t="shared" si="1"/>
        <v>0</v>
      </c>
    </row>
    <row r="92" spans="1:8" ht="51" customHeight="1" thickBot="1">
      <c r="A92" s="103"/>
      <c r="B92" s="68" t="s">
        <v>41</v>
      </c>
      <c r="C92" s="69">
        <v>0</v>
      </c>
      <c r="D92" s="70" t="s">
        <v>100</v>
      </c>
      <c r="E92" s="71"/>
      <c r="F92" s="71"/>
      <c r="G92" s="71"/>
      <c r="H92" s="46">
        <f t="shared" si="1"/>
        <v>0</v>
      </c>
    </row>
    <row r="93" spans="1:8" ht="18.75" customHeight="1" thickBot="1" thickTop="1">
      <c r="A93" s="102">
        <v>2030</v>
      </c>
      <c r="B93" s="67" t="s">
        <v>35</v>
      </c>
      <c r="C93" s="51">
        <v>6</v>
      </c>
      <c r="D93" s="51" t="s">
        <v>95</v>
      </c>
      <c r="E93" s="72"/>
      <c r="F93" s="72"/>
      <c r="G93" s="72"/>
      <c r="H93" s="46">
        <f t="shared" si="1"/>
        <v>0</v>
      </c>
    </row>
    <row r="94" spans="1:8" ht="18.75" customHeight="1" thickBot="1">
      <c r="A94" s="102"/>
      <c r="B94" s="31" t="s">
        <v>36</v>
      </c>
      <c r="C94" s="47">
        <v>6</v>
      </c>
      <c r="D94" s="45" t="s">
        <v>95</v>
      </c>
      <c r="E94" s="17"/>
      <c r="F94" s="17"/>
      <c r="G94" s="17"/>
      <c r="H94" s="46">
        <f t="shared" si="1"/>
        <v>0</v>
      </c>
    </row>
    <row r="95" spans="1:8" ht="18.75" customHeight="1" thickBot="1">
      <c r="A95" s="102"/>
      <c r="B95" s="31" t="s">
        <v>11</v>
      </c>
      <c r="C95" s="47">
        <v>6</v>
      </c>
      <c r="D95" s="45" t="s">
        <v>95</v>
      </c>
      <c r="E95" s="17"/>
      <c r="F95" s="17"/>
      <c r="G95" s="17"/>
      <c r="H95" s="46">
        <f t="shared" si="1"/>
        <v>0</v>
      </c>
    </row>
    <row r="96" spans="1:8" ht="18.75" customHeight="1" thickBot="1">
      <c r="A96" s="102"/>
      <c r="B96" s="31" t="s">
        <v>37</v>
      </c>
      <c r="C96" s="47">
        <v>0</v>
      </c>
      <c r="D96" s="45" t="s">
        <v>95</v>
      </c>
      <c r="E96" s="17"/>
      <c r="F96" s="17"/>
      <c r="G96" s="17"/>
      <c r="H96" s="46">
        <f t="shared" si="1"/>
        <v>0</v>
      </c>
    </row>
    <row r="97" spans="1:8" ht="18.75" customHeight="1" thickBot="1">
      <c r="A97" s="102"/>
      <c r="B97" s="31" t="s">
        <v>38</v>
      </c>
      <c r="C97" s="47">
        <v>0</v>
      </c>
      <c r="D97" s="45" t="s">
        <v>95</v>
      </c>
      <c r="E97" s="17"/>
      <c r="F97" s="17"/>
      <c r="G97" s="17"/>
      <c r="H97" s="46">
        <f t="shared" si="1"/>
        <v>0</v>
      </c>
    </row>
    <row r="98" spans="1:8" ht="51" customHeight="1" thickBot="1">
      <c r="A98" s="102"/>
      <c r="B98" s="31" t="s">
        <v>39</v>
      </c>
      <c r="C98" s="51">
        <v>660</v>
      </c>
      <c r="D98" s="65" t="s">
        <v>99</v>
      </c>
      <c r="E98" s="17"/>
      <c r="F98" s="17"/>
      <c r="G98" s="17"/>
      <c r="H98" s="46">
        <f t="shared" si="1"/>
        <v>0</v>
      </c>
    </row>
    <row r="99" spans="1:8" ht="51" customHeight="1" thickBot="1">
      <c r="A99" s="102"/>
      <c r="B99" s="31" t="s">
        <v>12</v>
      </c>
      <c r="C99" s="47">
        <v>60</v>
      </c>
      <c r="D99" s="66" t="s">
        <v>100</v>
      </c>
      <c r="E99" s="17"/>
      <c r="F99" s="17"/>
      <c r="G99" s="17"/>
      <c r="H99" s="46">
        <f t="shared" si="1"/>
        <v>0</v>
      </c>
    </row>
    <row r="100" spans="1:8" ht="51" customHeight="1" thickBot="1">
      <c r="A100" s="102"/>
      <c r="B100" s="31" t="s">
        <v>13</v>
      </c>
      <c r="C100" s="47">
        <v>60</v>
      </c>
      <c r="D100" s="66" t="s">
        <v>101</v>
      </c>
      <c r="E100" s="17"/>
      <c r="F100" s="17"/>
      <c r="G100" s="17"/>
      <c r="H100" s="46">
        <f t="shared" si="1"/>
        <v>0</v>
      </c>
    </row>
    <row r="101" spans="1:8" ht="51" customHeight="1" thickBot="1">
      <c r="A101" s="102"/>
      <c r="B101" s="31" t="s">
        <v>40</v>
      </c>
      <c r="C101" s="47">
        <v>48</v>
      </c>
      <c r="D101" s="66" t="s">
        <v>100</v>
      </c>
      <c r="E101" s="17"/>
      <c r="F101" s="17"/>
      <c r="G101" s="17"/>
      <c r="H101" s="46">
        <f t="shared" si="1"/>
        <v>0</v>
      </c>
    </row>
    <row r="102" spans="1:8" ht="51" customHeight="1" thickBot="1">
      <c r="A102" s="103"/>
      <c r="B102" s="68" t="s">
        <v>41</v>
      </c>
      <c r="C102" s="69">
        <v>0</v>
      </c>
      <c r="D102" s="70" t="s">
        <v>100</v>
      </c>
      <c r="E102" s="71"/>
      <c r="F102" s="71"/>
      <c r="G102" s="71"/>
      <c r="H102" s="46">
        <f t="shared" si="1"/>
        <v>0</v>
      </c>
    </row>
    <row r="103" spans="1:8" ht="42" customHeight="1" thickTop="1">
      <c r="A103" s="106" t="s">
        <v>33</v>
      </c>
      <c r="B103" s="107"/>
      <c r="C103" s="48">
        <f>SUM(C13:C102)</f>
        <v>5152</v>
      </c>
      <c r="D103" s="48"/>
      <c r="E103" s="49" t="s">
        <v>26</v>
      </c>
      <c r="F103" s="49" t="s">
        <v>26</v>
      </c>
      <c r="G103" s="49" t="s">
        <v>26</v>
      </c>
      <c r="H103" s="39">
        <f>SUM(H13:H102)</f>
        <v>0</v>
      </c>
    </row>
    <row r="104" spans="1:8" ht="42" customHeight="1">
      <c r="A104" s="106" t="s">
        <v>24</v>
      </c>
      <c r="B104" s="106"/>
      <c r="C104" s="106">
        <f>H103</f>
        <v>0</v>
      </c>
      <c r="D104" s="106"/>
      <c r="E104" s="106"/>
      <c r="F104" s="106"/>
      <c r="G104" s="106"/>
      <c r="H104" s="106"/>
    </row>
  </sheetData>
  <sheetProtection algorithmName="SHA-512" hashValue="YNzMYiUh00vFpHzsl20hAwRbFN/zeNE+FiR5sLYImC2/4sYGIbBhVXjuifknIZw2+B3gDlXoduqU0CVityQalQ==" saltValue="nT/tscEwt2V0X39x4MvECA==" spinCount="100000" sheet="1" objects="1" scenarios="1"/>
  <mergeCells count="18">
    <mergeCell ref="A83:A92"/>
    <mergeCell ref="A93:A102"/>
    <mergeCell ref="A104:B104"/>
    <mergeCell ref="C104:H104"/>
    <mergeCell ref="D11:D12"/>
    <mergeCell ref="A13:A22"/>
    <mergeCell ref="A23:A32"/>
    <mergeCell ref="A33:A42"/>
    <mergeCell ref="A43:A52"/>
    <mergeCell ref="A53:A62"/>
    <mergeCell ref="A103:B103"/>
    <mergeCell ref="A63:A72"/>
    <mergeCell ref="A73:A82"/>
    <mergeCell ref="A10:H10"/>
    <mergeCell ref="A11:A12"/>
    <mergeCell ref="B11:B12"/>
    <mergeCell ref="C11:C12"/>
    <mergeCell ref="E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6AFD-08C0-4AD3-A35C-334E3C40931D}">
  <dimension ref="A1:D27"/>
  <sheetViews>
    <sheetView showGridLines="0" workbookViewId="0" topLeftCell="A7">
      <selection activeCell="G16" sqref="G16"/>
    </sheetView>
  </sheetViews>
  <sheetFormatPr defaultColWidth="9.140625" defaultRowHeight="59.25" customHeight="1"/>
  <cols>
    <col min="1" max="1" width="38.140625" style="24" customWidth="1"/>
    <col min="2" max="2" width="9.140625" style="26" customWidth="1"/>
    <col min="3" max="3" width="9.28125" style="26" bestFit="1" customWidth="1"/>
    <col min="4" max="4" width="60.140625" style="26" customWidth="1"/>
    <col min="5" max="16384" width="9.140625" style="24" customWidth="1"/>
  </cols>
  <sheetData>
    <row r="1" s="29" customFormat="1" ht="15">
      <c r="A1" s="27" t="s">
        <v>125</v>
      </c>
    </row>
    <row r="2" s="29" customFormat="1" ht="15">
      <c r="A2" s="28" t="s">
        <v>78</v>
      </c>
    </row>
    <row r="3" s="29" customFormat="1" ht="15">
      <c r="A3" s="28" t="s">
        <v>91</v>
      </c>
    </row>
    <row r="4" ht="36" customHeight="1">
      <c r="D4" s="24"/>
    </row>
    <row r="5" spans="1:4" ht="42.75" customHeight="1">
      <c r="A5" s="118" t="s">
        <v>62</v>
      </c>
      <c r="B5" s="118"/>
      <c r="C5" s="118"/>
      <c r="D5" s="118"/>
    </row>
    <row r="6" spans="1:4" ht="22.5" customHeight="1" thickBot="1">
      <c r="A6" s="116" t="s">
        <v>61</v>
      </c>
      <c r="B6" s="116"/>
      <c r="C6" s="116"/>
      <c r="D6" s="116"/>
    </row>
    <row r="7" spans="1:4" ht="22.5" customHeight="1" thickBot="1">
      <c r="A7" s="25" t="s">
        <v>0</v>
      </c>
      <c r="B7" s="119">
        <f>Úvod!B3</f>
        <v>0</v>
      </c>
      <c r="C7" s="119"/>
      <c r="D7" s="119"/>
    </row>
    <row r="8" spans="1:4" ht="22.5" customHeight="1" thickBot="1">
      <c r="A8" s="25" t="s">
        <v>1</v>
      </c>
      <c r="B8" s="119">
        <f>Úvod!B4</f>
        <v>0</v>
      </c>
      <c r="C8" s="119"/>
      <c r="D8" s="119"/>
    </row>
    <row r="9" spans="1:4" ht="14.25" customHeight="1">
      <c r="A9" s="117"/>
      <c r="B9" s="117"/>
      <c r="C9" s="117"/>
      <c r="D9" s="117"/>
    </row>
    <row r="10" spans="1:4" ht="39" customHeight="1" thickBot="1">
      <c r="A10" s="116" t="s">
        <v>63</v>
      </c>
      <c r="B10" s="116"/>
      <c r="C10" s="116"/>
      <c r="D10" s="116"/>
    </row>
    <row r="11" spans="1:4" s="30" customFormat="1" ht="27" customHeight="1">
      <c r="A11" s="19" t="s">
        <v>25</v>
      </c>
      <c r="B11" s="6" t="s">
        <v>2</v>
      </c>
      <c r="C11" s="6" t="s">
        <v>3</v>
      </c>
      <c r="D11" s="6" t="s">
        <v>16</v>
      </c>
    </row>
    <row r="12" spans="1:4" s="30" customFormat="1" ht="24.75" customHeight="1">
      <c r="A12" s="31" t="s">
        <v>8</v>
      </c>
      <c r="B12" s="41" t="s">
        <v>4</v>
      </c>
      <c r="C12" s="50">
        <v>1</v>
      </c>
      <c r="D12" s="41">
        <f>'Projektové práce'!B19</f>
        <v>0</v>
      </c>
    </row>
    <row r="13" spans="1:4" s="30" customFormat="1" ht="24.75" customHeight="1">
      <c r="A13" s="31" t="s">
        <v>105</v>
      </c>
      <c r="B13" s="41" t="s">
        <v>4</v>
      </c>
      <c r="C13" s="50">
        <v>1</v>
      </c>
      <c r="D13" s="41">
        <f>Školení!B18</f>
        <v>0</v>
      </c>
    </row>
    <row r="14" spans="1:4" s="30" customFormat="1" ht="24.75" customHeight="1">
      <c r="A14" s="31" t="s">
        <v>21</v>
      </c>
      <c r="B14" s="41" t="s">
        <v>4</v>
      </c>
      <c r="C14" s="50">
        <v>1</v>
      </c>
      <c r="D14" s="41">
        <f>'Rozvojové práce'!B26</f>
        <v>0</v>
      </c>
    </row>
    <row r="15" spans="1:4" s="30" customFormat="1" ht="24.75" customHeight="1">
      <c r="A15" s="31" t="s">
        <v>59</v>
      </c>
      <c r="B15" s="41" t="s">
        <v>4</v>
      </c>
      <c r="C15" s="50">
        <v>1</v>
      </c>
      <c r="D15" s="41">
        <f>'Podpora - SLA'!B13</f>
        <v>0</v>
      </c>
    </row>
    <row r="16" spans="1:4" s="30" customFormat="1" ht="24.75" customHeight="1">
      <c r="A16" s="31" t="s">
        <v>34</v>
      </c>
      <c r="B16" s="41" t="s">
        <v>4</v>
      </c>
      <c r="C16" s="50">
        <v>1</v>
      </c>
      <c r="D16" s="41">
        <f>'Lic. - TDC a EACS'!C59</f>
        <v>0</v>
      </c>
    </row>
    <row r="17" spans="1:4" s="30" customFormat="1" ht="24.75" customHeight="1">
      <c r="A17" s="31" t="s">
        <v>42</v>
      </c>
      <c r="B17" s="41" t="s">
        <v>4</v>
      </c>
      <c r="C17" s="50">
        <v>1</v>
      </c>
      <c r="D17" s="41">
        <f>'Lic. - energetické obj.'!C104</f>
        <v>0</v>
      </c>
    </row>
    <row r="18" spans="1:4" s="30" customFormat="1" ht="24.75" customHeight="1">
      <c r="A18" s="31" t="s">
        <v>43</v>
      </c>
      <c r="B18" s="41" t="s">
        <v>4</v>
      </c>
      <c r="C18" s="50">
        <v>1</v>
      </c>
      <c r="D18" s="41">
        <f>'Lic. - neenergetické obj.'!C104</f>
        <v>0</v>
      </c>
    </row>
    <row r="19" spans="1:4" s="30" customFormat="1" ht="24.75" customHeight="1">
      <c r="A19" s="113" t="s">
        <v>60</v>
      </c>
      <c r="B19" s="114"/>
      <c r="C19" s="115"/>
      <c r="D19" s="39">
        <f>SUM(D12:D18)</f>
        <v>0</v>
      </c>
    </row>
    <row r="20" spans="1:4" s="33" customFormat="1" ht="29.25" customHeight="1">
      <c r="A20" s="125"/>
      <c r="B20" s="125"/>
      <c r="C20" s="125"/>
      <c r="D20" s="125"/>
    </row>
    <row r="21" spans="1:4" s="33" customFormat="1" ht="27" customHeight="1">
      <c r="A21" s="121" t="s">
        <v>45</v>
      </c>
      <c r="B21" s="122"/>
      <c r="C21" s="122"/>
      <c r="D21" s="122"/>
    </row>
    <row r="22" spans="1:4" s="33" customFormat="1" ht="63.75" customHeight="1">
      <c r="A22" s="123" t="s">
        <v>46</v>
      </c>
      <c r="B22" s="123"/>
      <c r="C22" s="123"/>
      <c r="D22" s="123"/>
    </row>
    <row r="23" ht="22.9" customHeight="1">
      <c r="B23" s="53"/>
    </row>
    <row r="24" ht="22.9" customHeight="1">
      <c r="B24" s="53"/>
    </row>
    <row r="25" spans="1:4" ht="30.6" customHeight="1">
      <c r="A25" s="54" t="s">
        <v>14</v>
      </c>
      <c r="B25" s="124"/>
      <c r="C25" s="124"/>
      <c r="D25" s="124"/>
    </row>
    <row r="26" spans="1:4" ht="18" customHeight="1">
      <c r="A26" s="55"/>
      <c r="B26" s="120" t="s">
        <v>15</v>
      </c>
      <c r="C26" s="120"/>
      <c r="D26" s="120"/>
    </row>
    <row r="27" spans="1:3" ht="59.25" customHeight="1">
      <c r="A27" s="56"/>
      <c r="B27" s="53"/>
      <c r="C27" s="57"/>
    </row>
  </sheetData>
  <sheetProtection algorithmName="SHA-512" hashValue="5E/VmRtHwY7YuRaJnDIx9UocZN6HxMnSxY02TaFsud7r7eIgproBp8y3ihAgGPx0z6qJzQ0FC6DrZG3r8qus1g==" saltValue="t2XrWRXrBbuF+/Rq26bjgA==" spinCount="100000" sheet="1" objects="1" scenarios="1"/>
  <mergeCells count="12">
    <mergeCell ref="B26:D26"/>
    <mergeCell ref="A21:D21"/>
    <mergeCell ref="A22:D22"/>
    <mergeCell ref="B25:D25"/>
    <mergeCell ref="A20:D20"/>
    <mergeCell ref="A19:C19"/>
    <mergeCell ref="A6:D6"/>
    <mergeCell ref="A10:D10"/>
    <mergeCell ref="A9:D9"/>
    <mergeCell ref="A5:D5"/>
    <mergeCell ref="B7:D7"/>
    <mergeCell ref="B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d978421-57b6-4f92-99cf-9987c08c8852">IPDCZ-93219753-33</_dlc_DocId>
    <_dlc_DocIdUrl xmlns="8d978421-57b6-4f92-99cf-9987c08c8852">
      <Url>https://eon-ipd-cz.in.jme.cz/pr/Alcatraz/_layouts/15/DocIdRedir.aspx?ID=IPDCZ-93219753-33</Url>
      <Description>IPDCZ-93219753-33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8EB67E2CCC3E47AF95358D5F1A9B86" ma:contentTypeVersion="0" ma:contentTypeDescription="Vytvoří nový dokument" ma:contentTypeScope="" ma:versionID="49eddf4ad6e6bdaacf4eb591172a9b8e">
  <xsd:schema xmlns:xsd="http://www.w3.org/2001/XMLSchema" xmlns:xs="http://www.w3.org/2001/XMLSchema" xmlns:p="http://schemas.microsoft.com/office/2006/metadata/properties" xmlns:ns2="8d978421-57b6-4f92-99cf-9987c08c8852" targetNamespace="http://schemas.microsoft.com/office/2006/metadata/properties" ma:root="true" ma:fieldsID="596598c951fc81308e074c1d8d36741e" ns2:_="">
    <xsd:import namespace="8d978421-57b6-4f92-99cf-9987c08c885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78421-57b6-4f92-99cf-9987c08c88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745F69-2476-4C0A-8929-EB205EF50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EA14E-C298-456F-B5A8-63EB5A617F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d978421-57b6-4f92-99cf-9987c08c885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16B8F5-C684-4C4A-8E76-876AA026D47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BB06F3D-8516-40B8-9EDC-6531A682A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978421-57b6-4f92-99cf-9987c08c8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Bednář</dc:creator>
  <cp:keywords/>
  <dc:description/>
  <cp:lastModifiedBy>Smejkal, Michal</cp:lastModifiedBy>
  <cp:lastPrinted>2018-07-19T11:47:22Z</cp:lastPrinted>
  <dcterms:created xsi:type="dcterms:W3CDTF">2018-07-19T10:50:17Z</dcterms:created>
  <dcterms:modified xsi:type="dcterms:W3CDTF">2021-08-09T12:12:03Z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0x010100AF8EB67E2CCC3E47AF95358D5F1A9B86</vt:lpwstr>
  </property>
  <property fmtid="{D5CDD505-2E9C-101B-9397-08002B2CF9AE}" pid="3" name="_dlc_DocIdItemGuid">
    <vt:lpwstr>c20f5685-445d-4784-90e1-c3405871b5f6</vt:lpwstr>
  </property>
</Properties>
</file>