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D2F868CD-6DB7-48C1-A14F-2ECA501EE380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<sst xmlns="http://schemas.openxmlformats.org/spreadsheetml/2006/main" count="86" uniqueCount="37">
  <si>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</si>
  <si>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</si>
  <si>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</si>
  <si>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</si>
  <si>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</si>
  <si>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</si>
  <si>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</si>
  <si>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</si>
  <si>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</si>
  <si>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</si>
  <si>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</si>
  <si>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</si>
  <si>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</si>
  <si>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</si>
  <si>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</si>
  <si>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</si>
  <si>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</si>
  <si>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</si>
  <si>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</si>
  <si>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</si>
  <si>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</si>
  <si>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</si>
  <si>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</si>
  <si>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</si>
  <si>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</si>
  <si>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</si>
  <si>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</si>
  <si>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</si>
  <si>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</si>
  <si>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</si>
  <si>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Doprava materiálu</t>
  </si>
  <si>
    <t>PD vč. územního souhlasu, kolaudačního souhlasu, sml. Budoucí o VB</t>
  </si>
  <si>
    <t>SNK</t>
  </si>
  <si>
    <t>Katergorie 1 - Plánované stavby</t>
  </si>
  <si>
    <t>Kategorie 1 - Běžné opravy</t>
  </si>
  <si>
    <t>Kategorie 1 - SNK</t>
  </si>
  <si>
    <t>10 -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</si>
</sst>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36</v>
      </c>
      <c r="D3" s="2"/>
      <c r="E3" s="2"/>
    </row>
    <row r="4" spans="2:9" ht="15.6" x14ac:dyDescent="0.3">
      <c r="B4" s="1" t="s">
        <v>6</v>
      </c>
      <c r="C4" s="31" t="s">
        <v>33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3218074.1789040002</v>
      </c>
      <c r="F9" s="23">
        <f>E9+(E9*$C$6)</f>
        <v>3218074.1789040002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4794189.7933799997</v>
      </c>
      <c r="F10" s="22">
        <f t="shared" ref="F10:F14" si="1">E10+(E10*$C$6)</f>
        <v>4794189.7933799997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4691310.18408</v>
      </c>
      <c r="F11" s="22">
        <f t="shared" si="1"/>
        <v>4691310.18408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168722.55925200001</v>
      </c>
      <c r="F12" s="22">
        <f t="shared" si="1"/>
        <v>168722.55925200001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2037016.2641400001</v>
      </c>
      <c r="F13" s="22">
        <f t="shared" si="1"/>
        <v>2037016.2641400001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969125.91960600007</v>
      </c>
      <c r="F14" s="22">
        <f t="shared" si="1"/>
        <v>969125.91960600007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2043189.040698</v>
      </c>
      <c r="F15" s="22">
        <f t="shared" ref="F15:F20" si="2">E15+(E15*$C$6)</f>
        <v>2043189.040698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487649.34808199998</v>
      </c>
      <c r="F16" s="22">
        <f t="shared" si="2"/>
        <v>487649.34808199998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825094.46658599994</v>
      </c>
      <c r="F17" s="22">
        <f t="shared" si="2"/>
        <v>825094.46658599994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1285995.11625</v>
      </c>
      <c r="F18" s="22">
        <f t="shared" si="2"/>
        <v>1285995.11625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56397.928719432661</v>
      </c>
      <c r="F19" s="22">
        <f t="shared" si="2"/>
        <v>56397.928719432661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20575921.859999999</v>
      </c>
      <c r="F20" s="57">
        <f t="shared" si="2"/>
        <v>20575921.859999999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2U2VuAeb72ks/Dugs3c9d0dcaTHa/PRaBRL3Ho278wYjRQRFEhOHXoyYidwGdQOL1VQYLI3Y86hVGFlIres5oA==" saltValue="0SvFfJtcUKWWQBMLLnofL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36</v>
      </c>
      <c r="D3" s="2"/>
      <c r="E3" s="2"/>
      <c r="F3" s="18"/>
    </row>
    <row r="4" spans="2:7" ht="15.6" x14ac:dyDescent="0.3">
      <c r="B4" s="1" t="s">
        <v>6</v>
      </c>
      <c r="C4" s="31" t="s">
        <v>34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772361.98976897995</v>
      </c>
      <c r="F9" s="23">
        <f>E9+(E9*$C$6)</f>
        <v>772361.98976897995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124424.51817744</v>
      </c>
      <c r="F10" s="22">
        <f t="shared" ref="F10:F14" si="1">E10+(E10*$C$6)</f>
        <v>124424.51817744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471081.48763571994</v>
      </c>
      <c r="F11" s="22">
        <f t="shared" si="1"/>
        <v>471081.48763571994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106305.99942221999</v>
      </c>
      <c r="F12" s="22">
        <f t="shared" si="1"/>
        <v>106305.99942221999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28059.6529395</v>
      </c>
      <c r="F13" s="22">
        <f t="shared" si="1"/>
        <v>28059.6529395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31397.544882915332</v>
      </c>
      <c r="F14" s="22">
        <f t="shared" si="1"/>
        <v>31397.544882915332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3206.8174787999997</v>
      </c>
      <c r="F15" s="22">
        <f t="shared" ref="F15:F20" si="2">E15+(E15*$C$6)</f>
        <v>3206.8174787999997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30945.788670419999</v>
      </c>
      <c r="F16" s="22">
        <f t="shared" si="2"/>
        <v>30945.788670419999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84.295010739828882</v>
      </c>
      <c r="F17" s="22">
        <f t="shared" si="2"/>
        <v>84.295010739828882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31106.129544359999</v>
      </c>
      <c r="F18" s="22">
        <f t="shared" si="2"/>
        <v>31106.129544359999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4489.5444703199992</v>
      </c>
      <c r="F19" s="22">
        <f t="shared" si="2"/>
        <v>4489.5444703199992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1603408.7393999998</v>
      </c>
      <c r="F20" s="57">
        <f t="shared" si="2"/>
        <v>1603408.7393999998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1OddYxnyPU1X9N90JzSwdXIU8VetflqoDEq2M0+yIKZI9Wdrrqy/ohfEfCh5OSZ5L4+8KiMTm619tPEMMm05zw==" saltValue="l9ikLU7ZXOeJJhtiJK4pT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96.88671875" style="36" customWidth="1"/>
    <col min="3" max="3" width="17" style="36" customWidth="1"/>
    <col min="4" max="4" width="25.88671875" style="36" bestFit="1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36</v>
      </c>
      <c r="D3" s="2"/>
      <c r="E3" s="2"/>
      <c r="F3" s="18"/>
    </row>
    <row r="4" spans="2:6" ht="15" customHeight="1" x14ac:dyDescent="0.3">
      <c r="B4" s="1" t="s">
        <v>6</v>
      </c>
      <c r="C4" s="31" t="s">
        <v>35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1008712.14057684</v>
      </c>
      <c r="F9" s="23">
        <f>E9+(E9*$C$6)</f>
        <v>1008712.14057684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1174094.014787694</v>
      </c>
      <c r="F10" s="22">
        <f t="shared" ref="F10:F21" si="1">E10+(E10*$C$6)</f>
        <v>1174094.014787694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580595.94137853011</v>
      </c>
      <c r="F11" s="22">
        <f t="shared" si="1"/>
        <v>580595.94137853011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96179.529682908018</v>
      </c>
      <c r="F12" s="22">
        <f t="shared" si="1"/>
        <v>96179.529682908018</v>
      </c>
    </row>
    <row r="13" spans="2:6" ht="15" customHeight="1" x14ac:dyDescent="0.3">
      <c r="B13" s="12" t="s">
        <v>30</v>
      </c>
      <c r="C13" s="61">
        <v>5</v>
      </c>
      <c r="D13" s="35">
        <v>1.7999999999999999E-2</v>
      </c>
      <c r="E13" s="19">
        <f t="shared" si="0"/>
        <v>211125.79686492</v>
      </c>
      <c r="F13" s="22">
        <f t="shared" si="1"/>
        <v>211125.79686492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548927.07184879202</v>
      </c>
      <c r="F14" s="22">
        <f t="shared" si="1"/>
        <v>548927.07184879202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559483.36169203802</v>
      </c>
      <c r="F15" s="22">
        <f t="shared" si="1"/>
        <v>559483.36169203802</v>
      </c>
    </row>
    <row r="16" spans="2:6" x14ac:dyDescent="0.3">
      <c r="B16" s="12" t="s">
        <v>31</v>
      </c>
      <c r="C16" s="61">
        <v>5</v>
      </c>
      <c r="D16" s="35">
        <v>0.36299999999999999</v>
      </c>
      <c r="E16" s="19">
        <f t="shared" si="0"/>
        <v>4257703.5701092202</v>
      </c>
      <c r="F16" s="22">
        <f t="shared" si="1"/>
        <v>4257703.5701092202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2076070.33583838</v>
      </c>
      <c r="F17" s="22">
        <f t="shared" si="1"/>
        <v>2076070.33583838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177111.08514779402</v>
      </c>
      <c r="F18" s="22">
        <f t="shared" si="1"/>
        <v>177111.08514779402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587633.46794069407</v>
      </c>
      <c r="F19" s="22">
        <f t="shared" si="1"/>
        <v>587633.46794069407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419905.75154245202</v>
      </c>
      <c r="F20" s="22">
        <f t="shared" si="1"/>
        <v>419905.75154245202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31668.869529738004</v>
      </c>
      <c r="F21" s="22">
        <f t="shared" si="1"/>
        <v>31668.869529738004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11729210.936940001</v>
      </c>
      <c r="F22" s="65">
        <f>E22+(E22*$C$6)</f>
        <v>11729210.936940001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HRLBJKVn4oboFEoC+lr8YJuHZyiKyzMcluLv+sdcZez1Mgb7SAkc5YpWbRdw8Oag0Hk9Zhxvdw+ICKvs9GmvfA==" saltValue="mmuOr95Uk798mowQb6slY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C4" sqref="C4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36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32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20575921.859999999</v>
      </c>
      <c r="D8" s="55">
        <f>'Běžné opravy'!F20</f>
        <v>1603408.7393999998</v>
      </c>
      <c r="E8" s="55">
        <f>SNK!F22</f>
        <v>11729210.936940001</v>
      </c>
      <c r="F8" s="55">
        <f>SUM(C8:E8)</f>
        <v>33908541.536339998</v>
      </c>
      <c r="G8" s="56">
        <f>F8*2</f>
        <v>67817083.072679996</v>
      </c>
    </row>
    <row r="13" spans="2:8" x14ac:dyDescent="0.3">
      <c r="B13" s="37"/>
    </row>
  </sheetData>
  <sheetProtection algorithmName="SHA-512" hashValue="YN8TlSlcz/ZU9y8cTXfkZoK2iNmRZTZYUOf9uNsLo3POIdtpjunTptobQuPQGzoZCEcMbQ+M0Rv4AZccTDPcpw==" saltValue="+YOPeqZPta7VpTHDaazvOQ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2022-12-14T09:26:56Z</dcterms:modified>
</cp:coreProperties>
</file>