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onos.sharepoint.com/sites/ARCHIVNkupIndirect/Shared Documents/General/Digital Technologies (IT)/Výběrová řízení/VŘ probíhající/Veřejná zakázka Telekomunikační služby/Veřejná zakázka/ZD_29_10_2024/ZD_21_01_2025/ZD_Final_2025/Priloha_c_3_ZD_Vzor_ramcove_dohody_vc_priloh/Ramcova_dohoda_cas_2/"/>
    </mc:Choice>
  </mc:AlternateContent>
  <xr:revisionPtr revIDLastSave="489" documentId="13_ncr:1_{661CC68D-53F5-416E-810E-D4860E520A38}" xr6:coauthVersionLast="47" xr6:coauthVersionMax="47" xr10:uidLastSave="{3902140A-CB98-48D4-B0AC-D4F8D43BD4CC}"/>
  <bookViews>
    <workbookView xWindow="-108" yWindow="-108" windowWidth="23256" windowHeight="12456" tabRatio="920" activeTab="1" xr2:uid="{EFCED47F-002F-423B-A4DD-74C55A9BD8E0}"/>
  </bookViews>
  <sheets>
    <sheet name="Pokyny k vyplnění" sheetId="16" r:id="rId1"/>
    <sheet name="Finanční kalkulace " sheetId="29" r:id="rId2"/>
    <sheet name="Doplňkové fixní služby" sheetId="7" r:id="rId3"/>
    <sheet name="Pokuty" sheetId="28" r:id="rId4"/>
  </sheets>
  <externalReferences>
    <externalReference r:id="rId5"/>
  </externalReferences>
  <definedNames>
    <definedName name="_xlnm._FilterDatabase" localSheetId="2" hidden="1">'Doplňkové fixní služby'!$A$4:$H$264</definedName>
    <definedName name="datovy_pool_mobily">'[1]Nabízené parametry'!$D$14</definedName>
    <definedName name="datovy_pool_tablety">'[1]Nabízené parametry'!$D$15</definedName>
    <definedName name="Limit_rychlosti_mobily">'[1]Nabízené parametry'!$D$10</definedName>
    <definedName name="Limit_rychlosti_tablety">'[1]Nabízené parametry'!$D$11</definedName>
    <definedName name="objem_dat_mobily">'[1]Nabízené parametry'!$D$12</definedName>
    <definedName name="objem_dat_tablety">'[1]Nabízené parametry'!$D$13</definedName>
    <definedName name="varianta_mobily">'[1]Nabízené parametry'!$D$3</definedName>
    <definedName name="varianta_tablety">'[1]Nabízené parametry'!$D$4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29" l="1"/>
  <c r="H29" i="29" l="1"/>
  <c r="I29" i="29"/>
  <c r="J29" i="29"/>
  <c r="K29" i="29"/>
  <c r="L29" i="29"/>
  <c r="M29" i="29"/>
  <c r="N29" i="29"/>
  <c r="G29" i="29"/>
  <c r="H25" i="29"/>
  <c r="I25" i="29"/>
  <c r="J25" i="29"/>
  <c r="K25" i="29"/>
  <c r="L25" i="29"/>
  <c r="M25" i="29"/>
  <c r="N25" i="29"/>
  <c r="G25" i="29"/>
  <c r="H24" i="29"/>
  <c r="I24" i="29"/>
  <c r="J24" i="29"/>
  <c r="K24" i="29"/>
  <c r="L24" i="29"/>
  <c r="M24" i="29"/>
  <c r="N24" i="29"/>
  <c r="G24" i="29"/>
  <c r="H23" i="29"/>
  <c r="I23" i="29"/>
  <c r="J23" i="29"/>
  <c r="K23" i="29"/>
  <c r="L23" i="29"/>
  <c r="M23" i="29"/>
  <c r="N23" i="29"/>
  <c r="G23" i="29"/>
  <c r="H22" i="29"/>
  <c r="I22" i="29"/>
  <c r="J22" i="29"/>
  <c r="K22" i="29"/>
  <c r="L22" i="29"/>
  <c r="M22" i="29"/>
  <c r="N22" i="29"/>
  <c r="G22" i="29"/>
  <c r="H18" i="29"/>
  <c r="I18" i="29"/>
  <c r="J18" i="29"/>
  <c r="K18" i="29"/>
  <c r="L18" i="29"/>
  <c r="M18" i="29"/>
  <c r="N18" i="29"/>
  <c r="G18" i="29"/>
  <c r="H17" i="29"/>
  <c r="I17" i="29"/>
  <c r="J17" i="29"/>
  <c r="K17" i="29"/>
  <c r="L17" i="29"/>
  <c r="M17" i="29"/>
  <c r="N17" i="29"/>
  <c r="G17" i="29"/>
  <c r="H16" i="29"/>
  <c r="I16" i="29"/>
  <c r="J16" i="29"/>
  <c r="K16" i="29"/>
  <c r="L16" i="29"/>
  <c r="M16" i="29"/>
  <c r="N16" i="29"/>
  <c r="G16" i="29"/>
  <c r="H15" i="29"/>
  <c r="I15" i="29"/>
  <c r="J15" i="29"/>
  <c r="K15" i="29"/>
  <c r="L15" i="29"/>
  <c r="M15" i="29"/>
  <c r="N15" i="29"/>
  <c r="G15" i="29"/>
  <c r="H14" i="29"/>
  <c r="I14" i="29"/>
  <c r="J14" i="29"/>
  <c r="K14" i="29"/>
  <c r="L14" i="29"/>
  <c r="M14" i="29"/>
  <c r="N14" i="29"/>
  <c r="G14" i="29"/>
  <c r="H13" i="29"/>
  <c r="I13" i="29"/>
  <c r="J13" i="29"/>
  <c r="K13" i="29"/>
  <c r="L13" i="29"/>
  <c r="M13" i="29"/>
  <c r="N13" i="29"/>
  <c r="G13" i="29"/>
  <c r="B57" i="29"/>
  <c r="B56" i="29" s="1"/>
  <c r="D57" i="29"/>
  <c r="D13" i="29"/>
  <c r="B13" i="29"/>
  <c r="N28" i="29"/>
  <c r="M28" i="29"/>
  <c r="L28" i="29"/>
  <c r="K28" i="29"/>
  <c r="J28" i="29"/>
  <c r="I28" i="29"/>
  <c r="H28" i="29"/>
  <c r="G28" i="29"/>
  <c r="N27" i="29"/>
  <c r="M27" i="29"/>
  <c r="L27" i="29"/>
  <c r="K27" i="29"/>
  <c r="J27" i="29"/>
  <c r="I27" i="29"/>
  <c r="H27" i="29"/>
  <c r="G27" i="29"/>
  <c r="N26" i="29"/>
  <c r="M26" i="29"/>
  <c r="L26" i="29"/>
  <c r="K26" i="29"/>
  <c r="J26" i="29"/>
  <c r="I26" i="29"/>
  <c r="H26" i="29"/>
  <c r="G26" i="29"/>
  <c r="N21" i="29"/>
  <c r="M21" i="29"/>
  <c r="L21" i="29"/>
  <c r="K21" i="29"/>
  <c r="J21" i="29"/>
  <c r="I21" i="29"/>
  <c r="H21" i="29"/>
  <c r="G21" i="29"/>
  <c r="N20" i="29"/>
  <c r="M20" i="29"/>
  <c r="L20" i="29"/>
  <c r="K20" i="29"/>
  <c r="J20" i="29"/>
  <c r="I20" i="29"/>
  <c r="H20" i="29"/>
  <c r="G20" i="29"/>
  <c r="N19" i="29"/>
  <c r="M19" i="29"/>
  <c r="L19" i="29"/>
  <c r="K19" i="29"/>
  <c r="J19" i="29"/>
  <c r="I19" i="29"/>
  <c r="H19" i="29"/>
  <c r="G19" i="29"/>
  <c r="D11" i="29" l="1"/>
  <c r="D10" i="29" s="1"/>
  <c r="B7" i="29"/>
  <c r="B6" i="29" s="1"/>
  <c r="F9" i="7"/>
  <c r="F8" i="7"/>
  <c r="F7" i="7"/>
  <c r="F6" i="7"/>
  <c r="F5" i="7"/>
  <c r="G6" i="7"/>
  <c r="G7" i="7"/>
  <c r="G8" i="7"/>
  <c r="G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G109" i="7"/>
  <c r="F110" i="7"/>
  <c r="G110" i="7"/>
  <c r="F111" i="7"/>
  <c r="G111" i="7"/>
  <c r="F112" i="7"/>
  <c r="G112" i="7"/>
  <c r="F113" i="7"/>
  <c r="G113" i="7"/>
  <c r="F114" i="7"/>
  <c r="G114" i="7"/>
  <c r="F115" i="7"/>
  <c r="G115" i="7"/>
  <c r="F116" i="7"/>
  <c r="G116" i="7"/>
  <c r="F117" i="7"/>
  <c r="G117" i="7"/>
  <c r="F118" i="7"/>
  <c r="G118" i="7"/>
  <c r="F119" i="7"/>
  <c r="G119" i="7"/>
  <c r="F120" i="7"/>
  <c r="G120" i="7"/>
  <c r="F121" i="7"/>
  <c r="G121" i="7"/>
  <c r="F122" i="7"/>
  <c r="G122" i="7"/>
  <c r="F123" i="7"/>
  <c r="G123" i="7"/>
  <c r="F124" i="7"/>
  <c r="G124" i="7"/>
  <c r="F125" i="7"/>
  <c r="G125" i="7"/>
  <c r="F126" i="7"/>
  <c r="G126" i="7"/>
  <c r="F127" i="7"/>
  <c r="G127" i="7"/>
  <c r="F128" i="7"/>
  <c r="G128" i="7"/>
  <c r="F129" i="7"/>
  <c r="G129" i="7"/>
  <c r="F130" i="7"/>
  <c r="G130" i="7"/>
  <c r="F131" i="7"/>
  <c r="G131" i="7"/>
  <c r="F132" i="7"/>
  <c r="G132" i="7"/>
  <c r="F133" i="7"/>
  <c r="G133" i="7"/>
  <c r="F134" i="7"/>
  <c r="G134" i="7"/>
  <c r="F135" i="7"/>
  <c r="G135" i="7"/>
  <c r="F136" i="7"/>
  <c r="G136" i="7"/>
  <c r="F137" i="7"/>
  <c r="G137" i="7"/>
  <c r="F138" i="7"/>
  <c r="G138" i="7"/>
  <c r="F139" i="7"/>
  <c r="G139" i="7"/>
  <c r="F140" i="7"/>
  <c r="G140" i="7"/>
  <c r="F141" i="7"/>
  <c r="G141" i="7"/>
  <c r="F142" i="7"/>
  <c r="G142" i="7"/>
  <c r="F143" i="7"/>
  <c r="G143" i="7"/>
  <c r="F144" i="7"/>
  <c r="G144" i="7"/>
  <c r="F145" i="7"/>
  <c r="G145" i="7"/>
  <c r="F146" i="7"/>
  <c r="G146" i="7"/>
  <c r="F147" i="7"/>
  <c r="G147" i="7"/>
  <c r="F148" i="7"/>
  <c r="G148" i="7"/>
  <c r="F149" i="7"/>
  <c r="G149" i="7"/>
  <c r="F150" i="7"/>
  <c r="G150" i="7"/>
  <c r="F151" i="7"/>
  <c r="G151" i="7"/>
  <c r="F152" i="7"/>
  <c r="G152" i="7"/>
  <c r="F153" i="7"/>
  <c r="G153" i="7"/>
  <c r="F154" i="7"/>
  <c r="G154" i="7"/>
  <c r="F155" i="7"/>
  <c r="G155" i="7"/>
  <c r="F156" i="7"/>
  <c r="G156" i="7"/>
  <c r="F157" i="7"/>
  <c r="G157" i="7"/>
  <c r="F158" i="7"/>
  <c r="G158" i="7"/>
  <c r="F159" i="7"/>
  <c r="G159" i="7"/>
  <c r="F160" i="7"/>
  <c r="G160" i="7"/>
  <c r="F161" i="7"/>
  <c r="G161" i="7"/>
  <c r="F162" i="7"/>
  <c r="G162" i="7"/>
  <c r="F163" i="7"/>
  <c r="G163" i="7"/>
  <c r="F164" i="7"/>
  <c r="G164" i="7"/>
  <c r="F165" i="7"/>
  <c r="G165" i="7"/>
  <c r="F166" i="7"/>
  <c r="G166" i="7"/>
  <c r="F167" i="7"/>
  <c r="G167" i="7"/>
  <c r="F168" i="7"/>
  <c r="G168" i="7"/>
  <c r="F169" i="7"/>
  <c r="G169" i="7"/>
  <c r="G170" i="7"/>
  <c r="F171" i="7"/>
  <c r="G171" i="7"/>
  <c r="F172" i="7"/>
  <c r="G172" i="7"/>
  <c r="F173" i="7"/>
  <c r="G173" i="7"/>
  <c r="F174" i="7"/>
  <c r="G174" i="7"/>
  <c r="F175" i="7"/>
  <c r="G175" i="7"/>
  <c r="F176" i="7"/>
  <c r="G176" i="7"/>
  <c r="F177" i="7"/>
  <c r="G177" i="7"/>
  <c r="F178" i="7"/>
  <c r="G178" i="7"/>
  <c r="F179" i="7"/>
  <c r="G179" i="7"/>
  <c r="F180" i="7"/>
  <c r="G180" i="7"/>
  <c r="F181" i="7"/>
  <c r="G181" i="7"/>
  <c r="F182" i="7"/>
  <c r="G182" i="7"/>
  <c r="F183" i="7"/>
  <c r="G183" i="7"/>
  <c r="F184" i="7"/>
  <c r="G184" i="7"/>
  <c r="F185" i="7"/>
  <c r="G185" i="7"/>
  <c r="F186" i="7"/>
  <c r="G186" i="7"/>
  <c r="F187" i="7"/>
  <c r="G187" i="7"/>
  <c r="F188" i="7"/>
  <c r="G188" i="7"/>
  <c r="F189" i="7"/>
  <c r="G189" i="7"/>
  <c r="F190" i="7"/>
  <c r="G190" i="7"/>
  <c r="F191" i="7"/>
  <c r="G191" i="7"/>
  <c r="F192" i="7"/>
  <c r="G192" i="7"/>
  <c r="F193" i="7"/>
  <c r="G193" i="7"/>
  <c r="F194" i="7"/>
  <c r="G194" i="7"/>
  <c r="F195" i="7"/>
  <c r="G195" i="7"/>
  <c r="F196" i="7"/>
  <c r="G196" i="7"/>
  <c r="F197" i="7"/>
  <c r="G197" i="7"/>
  <c r="F198" i="7"/>
  <c r="G198" i="7"/>
  <c r="F199" i="7"/>
  <c r="G199" i="7"/>
  <c r="F200" i="7"/>
  <c r="G200" i="7"/>
  <c r="F201" i="7"/>
  <c r="G201" i="7"/>
  <c r="F202" i="7"/>
  <c r="G202" i="7"/>
  <c r="F203" i="7"/>
  <c r="G203" i="7"/>
  <c r="F204" i="7"/>
  <c r="G204" i="7"/>
  <c r="F205" i="7"/>
  <c r="G205" i="7"/>
  <c r="F206" i="7"/>
  <c r="G206" i="7"/>
  <c r="F207" i="7"/>
  <c r="G207" i="7"/>
  <c r="F208" i="7"/>
  <c r="G208" i="7"/>
  <c r="F209" i="7"/>
  <c r="G209" i="7"/>
  <c r="F210" i="7"/>
  <c r="G210" i="7"/>
  <c r="F211" i="7"/>
  <c r="G211" i="7"/>
  <c r="F212" i="7"/>
  <c r="G212" i="7"/>
  <c r="F213" i="7"/>
  <c r="G213" i="7"/>
  <c r="F214" i="7"/>
  <c r="G214" i="7"/>
  <c r="F215" i="7"/>
  <c r="G215" i="7"/>
  <c r="F216" i="7"/>
  <c r="G216" i="7"/>
  <c r="F217" i="7"/>
  <c r="G217" i="7"/>
  <c r="F218" i="7"/>
  <c r="G218" i="7"/>
  <c r="F219" i="7"/>
  <c r="G219" i="7"/>
  <c r="F220" i="7"/>
  <c r="G220" i="7"/>
  <c r="F221" i="7"/>
  <c r="G221" i="7"/>
  <c r="F222" i="7"/>
  <c r="G222" i="7"/>
  <c r="F223" i="7"/>
  <c r="G223" i="7"/>
  <c r="F224" i="7"/>
  <c r="G224" i="7"/>
  <c r="F225" i="7"/>
  <c r="G225" i="7"/>
  <c r="F226" i="7"/>
  <c r="G226" i="7"/>
  <c r="F227" i="7"/>
  <c r="G227" i="7"/>
  <c r="F228" i="7"/>
  <c r="G228" i="7"/>
  <c r="F229" i="7"/>
  <c r="G229" i="7"/>
  <c r="F230" i="7"/>
  <c r="G230" i="7"/>
  <c r="F231" i="7"/>
  <c r="G231" i="7"/>
  <c r="F232" i="7"/>
  <c r="G232" i="7"/>
  <c r="F233" i="7"/>
  <c r="G233" i="7"/>
  <c r="F234" i="7"/>
  <c r="G234" i="7"/>
  <c r="F235" i="7"/>
  <c r="G235" i="7"/>
  <c r="F236" i="7"/>
  <c r="G236" i="7"/>
  <c r="F237" i="7"/>
  <c r="G237" i="7"/>
  <c r="F238" i="7"/>
  <c r="G238" i="7"/>
  <c r="F239" i="7"/>
  <c r="G239" i="7"/>
  <c r="F240" i="7"/>
  <c r="G240" i="7"/>
  <c r="F241" i="7"/>
  <c r="G241" i="7"/>
  <c r="F242" i="7"/>
  <c r="G242" i="7"/>
  <c r="F243" i="7"/>
  <c r="G243" i="7"/>
  <c r="F244" i="7"/>
  <c r="G244" i="7"/>
  <c r="F245" i="7"/>
  <c r="G245" i="7"/>
  <c r="F246" i="7"/>
  <c r="G246" i="7"/>
  <c r="F247" i="7"/>
  <c r="G247" i="7"/>
  <c r="F248" i="7"/>
  <c r="G248" i="7"/>
  <c r="F249" i="7"/>
  <c r="G249" i="7"/>
  <c r="F250" i="7"/>
  <c r="G250" i="7"/>
  <c r="F251" i="7"/>
  <c r="G251" i="7"/>
  <c r="F252" i="7"/>
  <c r="G252" i="7"/>
  <c r="F253" i="7"/>
  <c r="G253" i="7"/>
  <c r="F254" i="7"/>
  <c r="G254" i="7"/>
  <c r="F255" i="7"/>
  <c r="G255" i="7"/>
  <c r="F256" i="7"/>
  <c r="G256" i="7"/>
  <c r="F257" i="7"/>
  <c r="G257" i="7"/>
  <c r="F258" i="7"/>
  <c r="G258" i="7"/>
  <c r="F259" i="7"/>
  <c r="G259" i="7"/>
  <c r="F260" i="7"/>
  <c r="G260" i="7"/>
  <c r="F261" i="7"/>
  <c r="G261" i="7"/>
  <c r="F262" i="7"/>
  <c r="G262" i="7"/>
  <c r="F263" i="7"/>
  <c r="G263" i="7"/>
  <c r="F264" i="7"/>
  <c r="G264" i="7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4" i="29"/>
  <c r="B55" i="29"/>
  <c r="B54" i="29"/>
  <c r="B53" i="29"/>
  <c r="B52" i="29"/>
  <c r="B51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9" i="29"/>
  <c r="B8" i="29" s="1"/>
  <c r="G12" i="29"/>
  <c r="D55" i="29"/>
  <c r="D54" i="29"/>
  <c r="D53" i="29"/>
  <c r="D52" i="29"/>
  <c r="D51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9" i="29"/>
  <c r="D8" i="29" s="1"/>
  <c r="D7" i="29"/>
  <c r="D6" i="29" s="1"/>
  <c r="B15" i="29"/>
  <c r="B11" i="29"/>
  <c r="B10" i="29" s="1"/>
  <c r="G5" i="7"/>
  <c r="B50" i="29" l="1"/>
  <c r="B32" i="29"/>
  <c r="H161" i="7"/>
  <c r="H9" i="7"/>
  <c r="H29" i="7"/>
  <c r="H221" i="7"/>
  <c r="H209" i="7"/>
  <c r="H113" i="7"/>
  <c r="H156" i="7"/>
  <c r="H150" i="7"/>
  <c r="H144" i="7"/>
  <c r="H138" i="7"/>
  <c r="H132" i="7"/>
  <c r="H126" i="7"/>
  <c r="H73" i="7"/>
  <c r="H112" i="7"/>
  <c r="H70" i="7"/>
  <c r="H46" i="7"/>
  <c r="H92" i="7"/>
  <c r="H61" i="7"/>
  <c r="H120" i="7"/>
  <c r="H173" i="7"/>
  <c r="H194" i="7"/>
  <c r="H188" i="7"/>
  <c r="H212" i="7"/>
  <c r="H206" i="7"/>
  <c r="H14" i="7"/>
  <c r="H248" i="7"/>
  <c r="H6" i="7"/>
  <c r="H117" i="7"/>
  <c r="H218" i="7"/>
  <c r="H242" i="7"/>
  <c r="H224" i="7"/>
  <c r="H250" i="7"/>
  <c r="H190" i="7"/>
  <c r="H166" i="7"/>
  <c r="H193" i="7"/>
  <c r="H152" i="7"/>
  <c r="H122" i="7"/>
  <c r="H169" i="7"/>
  <c r="H98" i="7"/>
  <c r="H247" i="7"/>
  <c r="H146" i="7"/>
  <c r="H264" i="7"/>
  <c r="H252" i="7"/>
  <c r="H204" i="7"/>
  <c r="H145" i="7"/>
  <c r="H133" i="7"/>
  <c r="H56" i="7"/>
  <c r="H27" i="7"/>
  <c r="H21" i="7"/>
  <c r="H15" i="7"/>
  <c r="H241" i="7"/>
  <c r="H158" i="7"/>
  <c r="H134" i="7"/>
  <c r="H85" i="7"/>
  <c r="H32" i="7"/>
  <c r="H229" i="7"/>
  <c r="H96" i="7"/>
  <c r="H84" i="7"/>
  <c r="H125" i="7"/>
  <c r="H261" i="7"/>
  <c r="H225" i="7"/>
  <c r="H189" i="7"/>
  <c r="H142" i="7"/>
  <c r="H136" i="7"/>
  <c r="H24" i="7"/>
  <c r="H100" i="7"/>
  <c r="H94" i="7"/>
  <c r="H88" i="7"/>
  <c r="H41" i="7"/>
  <c r="H254" i="7"/>
  <c r="H230" i="7"/>
  <c r="H114" i="7"/>
  <c r="H101" i="7"/>
  <c r="H228" i="7"/>
  <c r="H140" i="7"/>
  <c r="H232" i="7"/>
  <c r="H197" i="7"/>
  <c r="H174" i="7"/>
  <c r="H141" i="7"/>
  <c r="H81" i="7"/>
  <c r="H243" i="7"/>
  <c r="H258" i="7"/>
  <c r="H201" i="7"/>
  <c r="H178" i="7"/>
  <c r="H149" i="7"/>
  <c r="H128" i="7"/>
  <c r="H118" i="7"/>
  <c r="H90" i="7"/>
  <c r="H44" i="7"/>
  <c r="H22" i="7"/>
  <c r="H238" i="7"/>
  <c r="H163" i="7"/>
  <c r="H75" i="7"/>
  <c r="H200" i="7"/>
  <c r="H60" i="7"/>
  <c r="H234" i="7"/>
  <c r="H182" i="7"/>
  <c r="H77" i="7"/>
  <c r="H262" i="7"/>
  <c r="H256" i="7"/>
  <c r="H245" i="7"/>
  <c r="H153" i="7"/>
  <c r="H65" i="7"/>
  <c r="H257" i="7"/>
  <c r="H246" i="7"/>
  <c r="H148" i="7"/>
  <c r="H66" i="7"/>
  <c r="H26" i="7"/>
  <c r="H176" i="7"/>
  <c r="H116" i="7"/>
  <c r="H105" i="7"/>
  <c r="H37" i="7"/>
  <c r="H244" i="7"/>
  <c r="H233" i="7"/>
  <c r="H198" i="7"/>
  <c r="H115" i="7"/>
  <c r="H110" i="7"/>
  <c r="H104" i="7"/>
  <c r="H64" i="7"/>
  <c r="H36" i="7"/>
  <c r="H13" i="7"/>
  <c r="H7" i="7"/>
  <c r="H8" i="7"/>
  <c r="H203" i="7"/>
  <c r="H109" i="7"/>
  <c r="H226" i="7"/>
  <c r="H168" i="7"/>
  <c r="H157" i="7"/>
  <c r="H97" i="7"/>
  <c r="H86" i="7"/>
  <c r="H237" i="7"/>
  <c r="H202" i="7"/>
  <c r="H196" i="7"/>
  <c r="H185" i="7"/>
  <c r="H162" i="7"/>
  <c r="H129" i="7"/>
  <c r="H124" i="7"/>
  <c r="H108" i="7"/>
  <c r="H80" i="7"/>
  <c r="H34" i="7"/>
  <c r="H260" i="7"/>
  <c r="H236" i="7"/>
  <c r="H177" i="7"/>
  <c r="H137" i="7"/>
  <c r="H89" i="7"/>
  <c r="H57" i="7"/>
  <c r="H30" i="7"/>
  <c r="H25" i="7"/>
  <c r="H227" i="7"/>
  <c r="H62" i="7"/>
  <c r="H35" i="7"/>
  <c r="H222" i="7"/>
  <c r="H102" i="7"/>
  <c r="H93" i="7"/>
  <c r="H45" i="7"/>
  <c r="H5" i="7"/>
  <c r="H210" i="7"/>
  <c r="H52" i="7"/>
  <c r="H249" i="7"/>
  <c r="H240" i="7"/>
  <c r="H220" i="7"/>
  <c r="H214" i="7"/>
  <c r="H208" i="7"/>
  <c r="H192" i="7"/>
  <c r="H181" i="7"/>
  <c r="H165" i="7"/>
  <c r="H160" i="7"/>
  <c r="H121" i="7"/>
  <c r="H72" i="7"/>
  <c r="H50" i="7"/>
  <c r="H183" i="7"/>
  <c r="H253" i="7"/>
  <c r="H213" i="7"/>
  <c r="H186" i="7"/>
  <c r="H180" i="7"/>
  <c r="H159" i="7"/>
  <c r="H154" i="7"/>
  <c r="H130" i="7"/>
  <c r="H106" i="7"/>
  <c r="H82" i="7"/>
  <c r="H55" i="7"/>
  <c r="H12" i="7"/>
  <c r="H172" i="7"/>
  <c r="H216" i="7"/>
  <c r="H199" i="7"/>
  <c r="H217" i="7"/>
  <c r="H205" i="7"/>
  <c r="H184" i="7"/>
  <c r="H143" i="7"/>
  <c r="H95" i="7"/>
  <c r="H42" i="7"/>
  <c r="H10" i="7"/>
  <c r="H207" i="7"/>
  <c r="H74" i="7"/>
  <c r="H40" i="7"/>
  <c r="H167" i="7"/>
  <c r="H69" i="7"/>
  <c r="H54" i="7"/>
  <c r="H215" i="7"/>
  <c r="H171" i="7"/>
  <c r="H131" i="7"/>
  <c r="H83" i="7"/>
  <c r="H78" i="7"/>
  <c r="H68" i="7"/>
  <c r="H58" i="7"/>
  <c r="H53" i="7"/>
  <c r="H48" i="7"/>
  <c r="H19" i="7"/>
  <c r="H219" i="7"/>
  <c r="H175" i="7"/>
  <c r="H135" i="7"/>
  <c r="H87" i="7"/>
  <c r="H63" i="7"/>
  <c r="H43" i="7"/>
  <c r="H38" i="7"/>
  <c r="H33" i="7"/>
  <c r="H28" i="7"/>
  <c r="H223" i="7"/>
  <c r="H179" i="7"/>
  <c r="H139" i="7"/>
  <c r="H91" i="7"/>
  <c r="H67" i="7"/>
  <c r="H47" i="7"/>
  <c r="H23" i="7"/>
  <c r="H255" i="7"/>
  <c r="H59" i="7"/>
  <c r="H259" i="7"/>
  <c r="H127" i="7"/>
  <c r="H39" i="7"/>
  <c r="H263" i="7"/>
  <c r="H231" i="7"/>
  <c r="H187" i="7"/>
  <c r="H147" i="7"/>
  <c r="H99" i="7"/>
  <c r="H235" i="7"/>
  <c r="H151" i="7"/>
  <c r="H76" i="7"/>
  <c r="H239" i="7"/>
  <c r="H195" i="7"/>
  <c r="H164" i="7"/>
  <c r="H155" i="7"/>
  <c r="H107" i="7"/>
  <c r="H251" i="7"/>
  <c r="H119" i="7"/>
  <c r="H123" i="7"/>
  <c r="H79" i="7"/>
  <c r="H49" i="7"/>
  <c r="H211" i="7"/>
  <c r="H191" i="7"/>
  <c r="H103" i="7"/>
  <c r="H71" i="7"/>
  <c r="H51" i="7"/>
  <c r="H31" i="7"/>
  <c r="H111" i="7"/>
  <c r="H17" i="7"/>
  <c r="H20" i="7"/>
  <c r="H18" i="7"/>
  <c r="H16" i="7"/>
  <c r="H11" i="7"/>
  <c r="B12" i="29"/>
  <c r="D50" i="29"/>
  <c r="D32" i="29"/>
  <c r="D12" i="29"/>
  <c r="N12" i="29"/>
  <c r="M12" i="29"/>
  <c r="L12" i="29"/>
  <c r="K12" i="29"/>
  <c r="J12" i="29"/>
  <c r="I12" i="29"/>
  <c r="H12" i="29"/>
  <c r="F31" i="29" l="1"/>
  <c r="H57" i="29"/>
  <c r="H3" i="29"/>
  <c r="I3" i="29" s="1"/>
  <c r="J3" i="29" s="1"/>
  <c r="K3" i="29" s="1"/>
  <c r="L3" i="29" s="1"/>
  <c r="M3" i="29" s="1"/>
  <c r="N3" i="29" s="1"/>
  <c r="H7" i="28"/>
  <c r="H5" i="28"/>
  <c r="I57" i="29" l="1"/>
  <c r="J57" i="29" s="1"/>
  <c r="D56" i="29"/>
  <c r="K57" i="29"/>
  <c r="L57" i="29" s="1"/>
  <c r="M57" i="29" s="1"/>
  <c r="N57" i="29" s="1"/>
  <c r="D31" i="29" l="1"/>
  <c r="D30" i="29" s="1"/>
  <c r="D5" i="29" s="1"/>
  <c r="D3" i="29" s="1"/>
  <c r="B31" i="29"/>
  <c r="B30" i="29" s="1"/>
  <c r="B5" i="29" s="1"/>
  <c r="B3" i="29" s="1"/>
</calcChain>
</file>

<file path=xl/sharedStrings.xml><?xml version="1.0" encoding="utf-8"?>
<sst xmlns="http://schemas.openxmlformats.org/spreadsheetml/2006/main" count="442" uniqueCount="356">
  <si>
    <t>Finanční kalkulační model zajištění služeb fixní hlasové komunikace včetně barevných linek – pokyny pro dodavatele ke způsobu vyplnění</t>
  </si>
  <si>
    <t>1.</t>
  </si>
  <si>
    <r>
      <t xml:space="preserve">Dodavatel vyplňuje vyznačená pole (využívající světle žluté podbarvení) a pro vyplňované texty využívá modrou kurzívu.
</t>
    </r>
    <r>
      <rPr>
        <sz val="11"/>
        <color theme="1"/>
        <rFont val="Calibri"/>
        <family val="2"/>
        <charset val="238"/>
        <scheme val="minor"/>
      </rPr>
      <t>Veškerá zadavatelem předvyplněná pole, která jsou určená pro vyplnění ze strany dodavatele (vyznačená světle žlutým podbarvením), jsou pouze ilustrativní příklady vyplnění pro účely demonstrace způsobu celkového výpočtu a dodavatel je nahradí svými nabídkovými hodnotami.</t>
    </r>
  </si>
  <si>
    <t>2.</t>
  </si>
  <si>
    <t>Dodavatel nesmí nijak zasahovat do jiných částí dokumentu, které nejsou k tomu vyznačené (nejsou žlutě podbarvené s modrou kurzívou).</t>
  </si>
  <si>
    <t>3.</t>
  </si>
  <si>
    <t xml:space="preserve">Dodavatel vyplní nabízené jednotkové ceny v listu "Finanční kalkulace". </t>
  </si>
  <si>
    <t>4.</t>
  </si>
  <si>
    <t>Dodavatel vyplní nabízené jednotkové ceny v listu "Doplňkové fixní služby".</t>
  </si>
  <si>
    <t>5.</t>
  </si>
  <si>
    <t>Dodavatel nesmí u žádné jednotkové ceny uvést zápornou hodnotu.</t>
  </si>
  <si>
    <t>6.</t>
  </si>
  <si>
    <t>Dodavatel musí do jednotkových cenových položek zahrnout veškeré náklady dodavatele na plnění všech požadavků uvedných v zadání (obchodně-technické specifikaci) a podle dalších instrukcí v zadání (obchodně-technické specifikaci).</t>
  </si>
  <si>
    <t>7.</t>
  </si>
  <si>
    <t>Jednotlivé položky cenové specifikace (list "Finanční kalkulace") jsou strukturované v souladu s technickou specifikací po jednotlivých typech plnění.</t>
  </si>
  <si>
    <t>Finanční kalkulační model fixní hlasové komunikace – finanční kalkulace</t>
  </si>
  <si>
    <t>Položka</t>
  </si>
  <si>
    <t>Předpokládaný odběr [CZK]</t>
  </si>
  <si>
    <t>Min. garantovaný odběr [%]</t>
  </si>
  <si>
    <t>Min. garantovaný odběr [CZK]</t>
  </si>
  <si>
    <t>Jednotka</t>
  </si>
  <si>
    <t>Jednotkové ceny</t>
  </si>
  <si>
    <t>Předpokládané počty v letech</t>
  </si>
  <si>
    <t>-</t>
  </si>
  <si>
    <t>CENY PLNĚNÍ SMLOUVY</t>
  </si>
  <si>
    <t>Implementační projekt</t>
  </si>
  <si>
    <t>Zpracování implementačního projektu (HLD, LD, SAT, dokumentace, harmonogram implementace)</t>
  </si>
  <si>
    <t>komplet</t>
  </si>
  <si>
    <t>Implementace</t>
  </si>
  <si>
    <t>Implementace (zřízení linek do předávacích lokalit dle přílohy 1.2.1, SAT, provozní dokumentace)</t>
  </si>
  <si>
    <t>Zaškolení</t>
  </si>
  <si>
    <t>zaškolení osob zadavatele na správu služeb</t>
  </si>
  <si>
    <t>průběh</t>
  </si>
  <si>
    <t>Fixní služby - základní</t>
  </si>
  <si>
    <t>Fyzická analogová linka (přípojka) POTS a/b (FXO/FXS)</t>
  </si>
  <si>
    <t>měsíc</t>
  </si>
  <si>
    <t>Fyzická digitální linka (přípojka) ISDN2 (BRI) - bez provolby (1 číslo)</t>
  </si>
  <si>
    <t>Fyzická digitální linka (přípojka) ISDN2 (BRI) - s jednomístnou provolbou (10 čísel)</t>
  </si>
  <si>
    <t>Fyzická digitální linka (přípojka) ISDN2 (BRI) - s dvoumístnou provolbou (100 čísel)</t>
  </si>
  <si>
    <t>Fyzická digitální linka (přípojka) ISDN2 (BRI) - s třímístnou provolbou (1000 čísel)</t>
  </si>
  <si>
    <t>Fyzická digitální linka (přípojka) ISDN2 (BRI) - s čtyřmístnou provolbou (10000 čísel)</t>
  </si>
  <si>
    <t>Fyzická digitální linka (přípojka) ISDN2 (BRI) - s pětimístnou provolbou (100000 čísel)</t>
  </si>
  <si>
    <t>Fyzická digitální linka (přípojka) ISDN30 (PRI) - bez provolby (1 číslo)</t>
  </si>
  <si>
    <t>Fyzická digitální linka (přípojka) ISDN30 (PRI) - s jednomístnou provolbou (10 čísel)</t>
  </si>
  <si>
    <t>Fyzická digitální linka (přípojka) ISDN30 (PRI) - s dvoumístnou provolbou (100 čísel)</t>
  </si>
  <si>
    <t>Fyzická digitální linka (přípojka) ISDN30 (PRI) - s třímístnou provolbou (1000 čísel)</t>
  </si>
  <si>
    <t>Fyzická digitální linka (přípojka) ISDN30 (PRI) - s čtyřmístnou provolbou (10000 čísel)</t>
  </si>
  <si>
    <t>Fyzická digitální linka (přípojka) ISDN30 (PRI) - s pětimístnou provolbou (100000 čísel)</t>
  </si>
  <si>
    <t>Virtuální barevná linka - zelená</t>
  </si>
  <si>
    <t>Virtuální barevná linka - modrá</t>
  </si>
  <si>
    <t>Virtuální barevná linka - bílá</t>
  </si>
  <si>
    <t>Virtuální nebarevná linka - jednotné číslo</t>
  </si>
  <si>
    <t>Fixní služby - doplňkové</t>
  </si>
  <si>
    <t>Fixní služby - zřízení služby</t>
  </si>
  <si>
    <t>ks</t>
  </si>
  <si>
    <t>Virtuální nebarevná linka</t>
  </si>
  <si>
    <t>Služby technické podpory</t>
  </si>
  <si>
    <t>Služba Service desk</t>
  </si>
  <si>
    <t>Služba řešení servisních požadavků</t>
  </si>
  <si>
    <t>Služba řešení změnových požadavků (s výjimkou zřízení služeb)</t>
  </si>
  <si>
    <t>manday</t>
  </si>
  <si>
    <t>Služba řešení požadavků o informaci</t>
  </si>
  <si>
    <t>Služba reportingu</t>
  </si>
  <si>
    <t>Fixní sleva do fakturace</t>
  </si>
  <si>
    <t>Předpokládaný měsíční odběr</t>
  </si>
  <si>
    <t>Finanční kalkulační model fixní hlasové komunikace – Doplňkové fixní služby</t>
  </si>
  <si>
    <t>Název tarifu</t>
  </si>
  <si>
    <t>Tarif pro telefony</t>
  </si>
  <si>
    <t>CZK/min</t>
  </si>
  <si>
    <t>min</t>
  </si>
  <si>
    <t>CZK</t>
  </si>
  <si>
    <t>Destinace / členění</t>
  </si>
  <si>
    <t>odchozí hovory</t>
  </si>
  <si>
    <t>příchozí hovory</t>
  </si>
  <si>
    <t>celkem</t>
  </si>
  <si>
    <t>Mobilní sítě T-Mobile</t>
  </si>
  <si>
    <t>Mobilní sítě O2</t>
  </si>
  <si>
    <t>Mobilní sítě Vodafone</t>
  </si>
  <si>
    <t>Mobilní sítě ostatní</t>
  </si>
  <si>
    <t>Fixní sítě v ČR</t>
  </si>
  <si>
    <t>Zelené linky: 800 a) fixní sítě v ČR</t>
  </si>
  <si>
    <t>Zelené linky: 800 b) mobilní sitě T-Mobile</t>
  </si>
  <si>
    <t>Zelené linky: 800 c) mobilní sitě O2</t>
  </si>
  <si>
    <t>Zelené linky: 800 d) mobilní sitě Vodafone</t>
  </si>
  <si>
    <t>Zelené linky: 800 e) mobilní sitě ostatní</t>
  </si>
  <si>
    <t>Modré linky: 810–819</t>
  </si>
  <si>
    <t>Modré linky: 830–839</t>
  </si>
  <si>
    <t>Modré linky: 843–846</t>
  </si>
  <si>
    <t>Modré linky: 855</t>
  </si>
  <si>
    <t>Bílé linky: 840–842</t>
  </si>
  <si>
    <t>Bílé linky: 847–849</t>
  </si>
  <si>
    <t>Informační služby: 93</t>
  </si>
  <si>
    <t>Informační služby: 910</t>
  </si>
  <si>
    <t>Informační služby: 970</t>
  </si>
  <si>
    <t>Informační služby: 971</t>
  </si>
  <si>
    <t>Informační služby: 977</t>
  </si>
  <si>
    <t>Informační služby: 980</t>
  </si>
  <si>
    <t>Informační služby: 983</t>
  </si>
  <si>
    <t>Informační služby: 960–969</t>
  </si>
  <si>
    <t>Informační služby: 972–974</t>
  </si>
  <si>
    <t>Informační služby: 9500–9599</t>
  </si>
  <si>
    <t>Informační služby: 9890–9899</t>
  </si>
  <si>
    <t>Informační služby: 1180, 1181, 1188</t>
  </si>
  <si>
    <t>Informační služby: 12 (12xx, 12xxx)</t>
  </si>
  <si>
    <t>Informační služby: 13 (13xxx, 13xxxx)</t>
  </si>
  <si>
    <t>Informační služby: 14 (14xx, 14xxx)</t>
  </si>
  <si>
    <t>Alžírsko</t>
  </si>
  <si>
    <t>Angola</t>
  </si>
  <si>
    <t>Benin</t>
  </si>
  <si>
    <t>Botswana</t>
  </si>
  <si>
    <t>Burkina Faso</t>
  </si>
  <si>
    <t>Burundi</t>
  </si>
  <si>
    <t>Čad</t>
  </si>
  <si>
    <t>Demokratická republika Kongo</t>
  </si>
  <si>
    <t>Džibutsko</t>
  </si>
  <si>
    <t>Egypt</t>
  </si>
  <si>
    <t>Eritrea</t>
  </si>
  <si>
    <t>Etiopie</t>
  </si>
  <si>
    <t>Gabon</t>
  </si>
  <si>
    <t>Gambie</t>
  </si>
  <si>
    <t>Ghana</t>
  </si>
  <si>
    <t>Guinea</t>
  </si>
  <si>
    <t>Guinea-Bissau</t>
  </si>
  <si>
    <t>Jihoafrická republika</t>
  </si>
  <si>
    <t>Kamerun</t>
  </si>
  <si>
    <t>Kapverdy</t>
  </si>
  <si>
    <t>Keňa</t>
  </si>
  <si>
    <t>Konžská demokratická republika</t>
  </si>
  <si>
    <t>Lesotho</t>
  </si>
  <si>
    <t>Libérie</t>
  </si>
  <si>
    <t>Libye</t>
  </si>
  <si>
    <t>Madagaskar</t>
  </si>
  <si>
    <t>Malawi</t>
  </si>
  <si>
    <t>Mali</t>
  </si>
  <si>
    <t>Maroko</t>
  </si>
  <si>
    <t>Mauricius</t>
  </si>
  <si>
    <t>Mauritánie</t>
  </si>
  <si>
    <t>Mozambik</t>
  </si>
  <si>
    <t>Namibie</t>
  </si>
  <si>
    <t>Niger</t>
  </si>
  <si>
    <t>Nigérie</t>
  </si>
  <si>
    <t>Pobřeží slonoviny</t>
  </si>
  <si>
    <t>Republika Kongo</t>
  </si>
  <si>
    <t>Réunion (Francie)</t>
  </si>
  <si>
    <t>Rovníková Guinea</t>
  </si>
  <si>
    <t>Rwanda</t>
  </si>
  <si>
    <t>Senegal</t>
  </si>
  <si>
    <t>Seychely</t>
  </si>
  <si>
    <t>Sierra Leone</t>
  </si>
  <si>
    <t>Somálsko</t>
  </si>
  <si>
    <t>Středoafrická republika</t>
  </si>
  <si>
    <t>Svatý Tomáš a Princův ostrov</t>
  </si>
  <si>
    <t>Svazijsko</t>
  </si>
  <si>
    <t>Tanzánie</t>
  </si>
  <si>
    <t>Togo</t>
  </si>
  <si>
    <t>Tunisko</t>
  </si>
  <si>
    <t>Uganda</t>
  </si>
  <si>
    <t>Zambie</t>
  </si>
  <si>
    <t>Zimbabwe</t>
  </si>
  <si>
    <t>Afghánistán</t>
  </si>
  <si>
    <t>Arménie</t>
  </si>
  <si>
    <t>Ázerbájdžán</t>
  </si>
  <si>
    <t>Bahrajn</t>
  </si>
  <si>
    <t>Bangladéš</t>
  </si>
  <si>
    <t>Bhútán</t>
  </si>
  <si>
    <t>Brunei</t>
  </si>
  <si>
    <t>Čína</t>
  </si>
  <si>
    <t>Filipíny</t>
  </si>
  <si>
    <t>Gruzie</t>
  </si>
  <si>
    <t>Hongkong</t>
  </si>
  <si>
    <t>Indie</t>
  </si>
  <si>
    <t>Indonésie</t>
  </si>
  <si>
    <t>Irák</t>
  </si>
  <si>
    <t>Írán</t>
  </si>
  <si>
    <t>Izrael</t>
  </si>
  <si>
    <t>Japonsko</t>
  </si>
  <si>
    <t>Jemen</t>
  </si>
  <si>
    <t>Jižní Korea</t>
  </si>
  <si>
    <t>Jordánsko</t>
  </si>
  <si>
    <t>Kambodža</t>
  </si>
  <si>
    <t>Katar</t>
  </si>
  <si>
    <t>Kazachstán</t>
  </si>
  <si>
    <t>Kuvajt</t>
  </si>
  <si>
    <t>Kypr</t>
  </si>
  <si>
    <t>Kyrgyzstán</t>
  </si>
  <si>
    <t>Laos</t>
  </si>
  <si>
    <t>Libanon</t>
  </si>
  <si>
    <t>Macao</t>
  </si>
  <si>
    <t>Malajsie</t>
  </si>
  <si>
    <t>Maledivy</t>
  </si>
  <si>
    <t>Mongolsko</t>
  </si>
  <si>
    <t>Myanmar</t>
  </si>
  <si>
    <t>Nepál</t>
  </si>
  <si>
    <t>Omán</t>
  </si>
  <si>
    <t>Pákistán</t>
  </si>
  <si>
    <t>Palestina</t>
  </si>
  <si>
    <t>Rusko</t>
  </si>
  <si>
    <t>Saúdská Arábie</t>
  </si>
  <si>
    <t>Severní Kypr</t>
  </si>
  <si>
    <t>Singapur</t>
  </si>
  <si>
    <t>Spojené arabské emiráty</t>
  </si>
  <si>
    <t>Srí Lanka</t>
  </si>
  <si>
    <t>Sýrie</t>
  </si>
  <si>
    <t>Tádžikistán</t>
  </si>
  <si>
    <t>Thajsko</t>
  </si>
  <si>
    <t>Tchaj-wan</t>
  </si>
  <si>
    <t>Turecko</t>
  </si>
  <si>
    <t>Uzbekistán</t>
  </si>
  <si>
    <t>Vietnam</t>
  </si>
  <si>
    <t>Východní Timor</t>
  </si>
  <si>
    <t>Austrálie</t>
  </si>
  <si>
    <t>Cookovy ostrovy</t>
  </si>
  <si>
    <t>Fidži</t>
  </si>
  <si>
    <t>Kiribati</t>
  </si>
  <si>
    <t>Norfolk (ostrov)</t>
  </si>
  <si>
    <t>Nová Kaledonie (Francie)</t>
  </si>
  <si>
    <t>Nový Zéland</t>
  </si>
  <si>
    <t>Papua-Nová Guinea</t>
  </si>
  <si>
    <t>Republika Palau</t>
  </si>
  <si>
    <t>Samoa</t>
  </si>
  <si>
    <t>Severní Mariany</t>
  </si>
  <si>
    <t>Šalamounovy ostrovy</t>
  </si>
  <si>
    <t>Tonga</t>
  </si>
  <si>
    <t>Vanuatu</t>
  </si>
  <si>
    <t>Wallis a Futuna (Francie)</t>
  </si>
  <si>
    <t>Západní Samoa</t>
  </si>
  <si>
    <t>Albánie</t>
  </si>
  <si>
    <t>Andorra</t>
  </si>
  <si>
    <t>Anguilla</t>
  </si>
  <si>
    <t>Aruba (Nizozemsko)</t>
  </si>
  <si>
    <t>Azory (Portugalsko)</t>
  </si>
  <si>
    <t>Belgie</t>
  </si>
  <si>
    <t>Bělorusko</t>
  </si>
  <si>
    <t>Bermudy (Spojené království)</t>
  </si>
  <si>
    <t>Bonaire</t>
  </si>
  <si>
    <t>Bosna a Hercegovina</t>
  </si>
  <si>
    <t>Britské panenské ostrovy (Spojené království)</t>
  </si>
  <si>
    <t>Bulharsko</t>
  </si>
  <si>
    <t>Curacao (Nizozemsko)</t>
  </si>
  <si>
    <t>Černá Hora</t>
  </si>
  <si>
    <t>Česká republika</t>
  </si>
  <si>
    <t>Dánsko</t>
  </si>
  <si>
    <t>Estonsko</t>
  </si>
  <si>
    <t>Faerské ostrovy</t>
  </si>
  <si>
    <t>Falklandy (Spojené království)</t>
  </si>
  <si>
    <t>Finsko</t>
  </si>
  <si>
    <t>Francie</t>
  </si>
  <si>
    <t>Francouzská Guyana (Francie)</t>
  </si>
  <si>
    <t>Francouzská Polynésie</t>
  </si>
  <si>
    <t>Gibraltar (Spojené království)</t>
  </si>
  <si>
    <t>Grónsko</t>
  </si>
  <si>
    <t>Guadeloupe (Francie)</t>
  </si>
  <si>
    <t>Guernsey</t>
  </si>
  <si>
    <t>Chorvatsko</t>
  </si>
  <si>
    <t>Irsko</t>
  </si>
  <si>
    <t>Island</t>
  </si>
  <si>
    <t>Itálie</t>
  </si>
  <si>
    <t>Jersey</t>
  </si>
  <si>
    <t>Kajmanské ostrovy (Spojené království)</t>
  </si>
  <si>
    <t>Kanárské ostrovy (Španělsko)</t>
  </si>
  <si>
    <t>Karibské Nizozemsko (Nizozemsko)</t>
  </si>
  <si>
    <t>Kosovo</t>
  </si>
  <si>
    <t>Lichtenštejnsko</t>
  </si>
  <si>
    <t>Litva</t>
  </si>
  <si>
    <t>Lotyšsko</t>
  </si>
  <si>
    <t>Lucembursko</t>
  </si>
  <si>
    <t>Maďarsko</t>
  </si>
  <si>
    <t>Madeira (Portugalsko)</t>
  </si>
  <si>
    <t>Malta</t>
  </si>
  <si>
    <t>Man (ostrov, Spojené království)</t>
  </si>
  <si>
    <t>Martinik (Francie)</t>
  </si>
  <si>
    <t>Mayotte (Francie)</t>
  </si>
  <si>
    <t>Moldavsko</t>
  </si>
  <si>
    <t>Monako</t>
  </si>
  <si>
    <t>Montserrat (Spojené království)</t>
  </si>
  <si>
    <t>Německo</t>
  </si>
  <si>
    <t>Nizozemsko</t>
  </si>
  <si>
    <t>Norsko</t>
  </si>
  <si>
    <t>Polsko</t>
  </si>
  <si>
    <t>Portugalsko</t>
  </si>
  <si>
    <t>Rakousko</t>
  </si>
  <si>
    <t>Rumunsko</t>
  </si>
  <si>
    <t>Řecko</t>
  </si>
  <si>
    <t>San Marino</t>
  </si>
  <si>
    <t>Severní Makedonie</t>
  </si>
  <si>
    <t>Slovensko</t>
  </si>
  <si>
    <t>Slovinsko</t>
  </si>
  <si>
    <t>Srbsko</t>
  </si>
  <si>
    <t>Španělsko</t>
  </si>
  <si>
    <t>Švédsko</t>
  </si>
  <si>
    <t>Švýcarsko</t>
  </si>
  <si>
    <t>Ukrajina</t>
  </si>
  <si>
    <t>Vatikán (Itálie)</t>
  </si>
  <si>
    <t>Velká Británie</t>
  </si>
  <si>
    <t>Argentina</t>
  </si>
  <si>
    <t>Bolívie</t>
  </si>
  <si>
    <t>Brazílie</t>
  </si>
  <si>
    <t>Ekvádor</t>
  </si>
  <si>
    <t>Guyana</t>
  </si>
  <si>
    <t>Chile</t>
  </si>
  <si>
    <t>Kolumbie</t>
  </si>
  <si>
    <t>Paraguay</t>
  </si>
  <si>
    <t>Peru</t>
  </si>
  <si>
    <t>Surinam</t>
  </si>
  <si>
    <t>Uruguay</t>
  </si>
  <si>
    <t>Venezuela</t>
  </si>
  <si>
    <t>Americká Samoa</t>
  </si>
  <si>
    <t>Americké Panenské ostrovy</t>
  </si>
  <si>
    <t>Antigua</t>
  </si>
  <si>
    <t>Antigua a Barbuda</t>
  </si>
  <si>
    <t>Bahamy</t>
  </si>
  <si>
    <t>Barbados</t>
  </si>
  <si>
    <t>Belize</t>
  </si>
  <si>
    <t>Dominika</t>
  </si>
  <si>
    <t>Dominikánská republika</t>
  </si>
  <si>
    <t>Grenada</t>
  </si>
  <si>
    <t>Guam</t>
  </si>
  <si>
    <t>Guatemala</t>
  </si>
  <si>
    <t>Haiti</t>
  </si>
  <si>
    <t>Honduras</t>
  </si>
  <si>
    <t>Jamajka</t>
  </si>
  <si>
    <t>Kanada</t>
  </si>
  <si>
    <t>Kostarika</t>
  </si>
  <si>
    <t>Kuba</t>
  </si>
  <si>
    <t>Mexiko</t>
  </si>
  <si>
    <t>Nikaragua</t>
  </si>
  <si>
    <t>Panama</t>
  </si>
  <si>
    <t>Portoriko</t>
  </si>
  <si>
    <t>Salvador</t>
  </si>
  <si>
    <t>Spojené státy americké (USA)</t>
  </si>
  <si>
    <t>Svatá Lucie</t>
  </si>
  <si>
    <t>Svatý Kryštof a Nevis</t>
  </si>
  <si>
    <t>Svatý Vincenc a Grenadiny</t>
  </si>
  <si>
    <t>Trinidad a Tobago</t>
  </si>
  <si>
    <t>Turks a Caicos (Spojené království)</t>
  </si>
  <si>
    <t>Finanční kalkulační model fixních hlasových služeb služeb – pokuty za porušení sjednaných parametrů plnění a podstatná porušení smlouvy ze strany dodavatele</t>
  </si>
  <si>
    <t>Položka (parametr plnění)</t>
  </si>
  <si>
    <t>Sjednaná (garantovaná) hodnota parametru</t>
  </si>
  <si>
    <t xml:space="preserve">Pokuta za porušení sjednaných parametrů plnění
</t>
  </si>
  <si>
    <r>
      <t xml:space="preserve">Podstatné porušení smlouvy ze strany dodavatele
</t>
    </r>
    <r>
      <rPr>
        <sz val="11"/>
        <color theme="1"/>
        <rFont val="Calibri"/>
        <family val="2"/>
        <charset val="238"/>
        <scheme val="minor"/>
      </rPr>
      <t>(nezávisle na nároku na smluvní pokutu za podstatné porušení má Zadavatel právo odstoupit od smlouvy)</t>
    </r>
  </si>
  <si>
    <t>Hodnota parametru</t>
  </si>
  <si>
    <t>Jednotka parametru</t>
  </si>
  <si>
    <t>Jednotková výše pokuty</t>
  </si>
  <si>
    <t>Jednotka pokuty</t>
  </si>
  <si>
    <t>Způsob výpočtu pokuty</t>
  </si>
  <si>
    <t>Vyhodnocení podstatného porušení</t>
  </si>
  <si>
    <t>Dodatečná pokuta za podstatné porušení</t>
  </si>
  <si>
    <t>Způsob výpočtu dodatečné pokuty, na kterou má Zadavatel nárok, dopustí-li se dodavatel podstatného porušení</t>
  </si>
  <si>
    <r>
      <rPr>
        <b/>
        <sz val="11"/>
        <color theme="1"/>
        <rFont val="Calibri"/>
        <family val="2"/>
        <charset val="238"/>
        <scheme val="minor"/>
      </rPr>
      <t xml:space="preserve">Termín vypracování implementačního projektu
</t>
    </r>
    <r>
      <rPr>
        <sz val="11"/>
        <color theme="1"/>
        <rFont val="Calibri"/>
        <family val="2"/>
        <charset val="238"/>
        <scheme val="minor"/>
      </rPr>
      <t>- předání celé fáze 2 (všechna relevantní plnění)</t>
    </r>
  </si>
  <si>
    <t>týdnů</t>
  </si>
  <si>
    <t>týden</t>
  </si>
  <si>
    <t>začátek lhůty plnění je daný datem vystavení dané objednávky / výzvy k plnění (popř. dílčí smlouvy) na danou fázi od zadavatele, přičemž za každý započatý týden prodlení s dodáním plnění oproti garant. termínu (parametru) se uplatní jednotková výše pokuty. Posuzováno je splnění každé části implementace samostatně (rozhraní ISDN 30 pro hlasovou VPN, záznam hovorů, přepis hovorů)</t>
  </si>
  <si>
    <t>prodlení v dodání plnění o více než 8 týdnů oproti garantovanému termínu plnění</t>
  </si>
  <si>
    <t>k pokutě za porušení parametru plnění (vypočítané k datu, ke kterému došlo k odstoupení Zadavatele od smlouvy) má Zadavatel nárok navíc ještě na jednorázovou dodatečnou pokutu</t>
  </si>
  <si>
    <r>
      <rPr>
        <b/>
        <sz val="11"/>
        <color theme="1"/>
        <rFont val="Calibri"/>
        <family val="2"/>
        <charset val="238"/>
        <scheme val="minor"/>
      </rPr>
      <t xml:space="preserve">Termín implementace - souvisejících služeb
</t>
    </r>
    <r>
      <rPr>
        <sz val="11"/>
        <color theme="1"/>
        <rFont val="Calibri"/>
        <family val="2"/>
        <charset val="238"/>
        <scheme val="minor"/>
      </rPr>
      <t>- předání celé fáze 3 (uvedení do produktivního provozu, všechna relevantní plnění)</t>
    </r>
  </si>
  <si>
    <t>prodlení v dodání plnění o více než 10 týdnů oproti garantovanému termínu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</si>
</sst>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_-;\-* #,##0_-;_-* &quot;-&quot;??_-;_-@_-"/>
    <numFmt numFmtId="165" formatCode="_-* #,##0\ [$Kč-405]_-;\-* #,##0\ [$Kč-405]_-;_-* &quot;-&quot;??\ [$Kč-405]_-;_-@_-"/>
    <numFmt numFmtId="166" formatCode="_-* #,##0.00\ [$Kč-405]_-;\-* #,##0.00\ [$Kč-405]_-;_-* &quot;-&quot;??\ [$Kč-405]_-;_-@_-"/>
    <numFmt numFmtId="167" formatCode="_-* #,##0\ &quot;Kč&quot;_-;\-* #,##0\ &quot;Kč&quot;_-;_-* &quot;-&quot;??\ &quot;Kč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AEFC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18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E39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2" fillId="0" borderId="0"/>
    <xf numFmtId="43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17" fillId="0" borderId="0"/>
    <xf numFmtId="0" fontId="1" fillId="0" borderId="0"/>
    <xf numFmtId="0" fontId="12" fillId="0" borderId="0"/>
    <xf numFmtId="0" fontId="17" fillId="0" borderId="0"/>
    <xf numFmtId="0" fontId="5" fillId="0" borderId="0"/>
    <xf numFmtId="9" fontId="1" fillId="0" borderId="0" applyFont="0" applyFill="0" applyBorder="0" applyAlignment="0" applyProtection="0"/>
    <xf numFmtId="0" fontId="5" fillId="0" borderId="0"/>
    <xf numFmtId="0" fontId="12" fillId="0" borderId="0"/>
    <xf numFmtId="43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21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10" borderId="17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left" vertical="center" indent="2"/>
    </xf>
    <xf numFmtId="0" fontId="0" fillId="0" borderId="16" xfId="0" applyBorder="1" applyAlignment="1">
      <alignment horizontal="left" vertical="top" wrapText="1" indent="1"/>
    </xf>
    <xf numFmtId="0" fontId="0" fillId="0" borderId="0" xfId="0" applyAlignment="1" applyProtection="1">
      <alignment horizontal="left" vertical="center" wrapText="1"/>
      <protection hidden="1"/>
    </xf>
    <xf numFmtId="0" fontId="2" fillId="7" borderId="18" xfId="0" applyFont="1" applyFill="1" applyBorder="1" applyAlignment="1" applyProtection="1">
      <alignment horizontal="center" vertical="center" wrapText="1"/>
      <protection hidden="1"/>
    </xf>
    <xf numFmtId="0" fontId="2" fillId="8" borderId="18" xfId="0" applyFont="1" applyFill="1" applyBorder="1" applyAlignment="1" applyProtection="1">
      <alignment horizontal="center" vertical="center" wrapText="1"/>
      <protection hidden="1"/>
    </xf>
    <xf numFmtId="0" fontId="2" fillId="9" borderId="19" xfId="0" applyFont="1" applyFill="1" applyBorder="1" applyAlignment="1" applyProtection="1">
      <alignment horizontal="center" vertical="center"/>
      <protection hidden="1"/>
    </xf>
    <xf numFmtId="0" fontId="2" fillId="8" borderId="17" xfId="0" applyFont="1" applyFill="1" applyBorder="1" applyAlignment="1" applyProtection="1">
      <alignment vertical="center" wrapText="1"/>
      <protection hidden="1"/>
    </xf>
    <xf numFmtId="0" fontId="2" fillId="12" borderId="1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2" fillId="3" borderId="17" xfId="0" applyFont="1" applyFill="1" applyBorder="1" applyAlignment="1" applyProtection="1">
      <alignment vertical="center"/>
      <protection hidden="1"/>
    </xf>
    <xf numFmtId="165" fontId="10" fillId="7" borderId="18" xfId="0" applyNumberFormat="1" applyFont="1" applyFill="1" applyBorder="1" applyAlignment="1" applyProtection="1">
      <alignment vertical="center" wrapText="1"/>
      <protection hidden="1"/>
    </xf>
    <xf numFmtId="0" fontId="2" fillId="9" borderId="19" xfId="0" applyFont="1" applyFill="1" applyBorder="1" applyAlignment="1" applyProtection="1">
      <alignment vertical="center"/>
      <protection hidden="1"/>
    </xf>
    <xf numFmtId="0" fontId="0" fillId="0" borderId="19" xfId="0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 wrapText="1"/>
      <protection hidden="1"/>
    </xf>
    <xf numFmtId="0" fontId="2" fillId="6" borderId="17" xfId="0" applyFont="1" applyFill="1" applyBorder="1" applyAlignment="1" applyProtection="1">
      <alignment horizontal="left" vertical="center"/>
      <protection hidden="1"/>
    </xf>
    <xf numFmtId="165" fontId="10" fillId="6" borderId="17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164" fontId="2" fillId="0" borderId="0" xfId="0" applyNumberFormat="1" applyFont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5" fillId="3" borderId="15" xfId="0" applyFont="1" applyFill="1" applyBorder="1" applyAlignment="1" applyProtection="1">
      <alignment horizontal="left" vertical="center" indent="2"/>
      <protection hidden="1"/>
    </xf>
    <xf numFmtId="0" fontId="14" fillId="0" borderId="0" xfId="0" applyFont="1" applyAlignment="1" applyProtection="1">
      <alignment vertical="center"/>
      <protection hidden="1"/>
    </xf>
    <xf numFmtId="0" fontId="0" fillId="3" borderId="28" xfId="0" applyFill="1" applyBorder="1" applyAlignment="1" applyProtection="1">
      <alignment horizontal="left" vertical="center" wrapText="1" indent="2"/>
      <protection hidden="1"/>
    </xf>
    <xf numFmtId="0" fontId="0" fillId="3" borderId="28" xfId="0" applyFill="1" applyBorder="1" applyAlignment="1" applyProtection="1">
      <alignment horizontal="center" vertical="center"/>
      <protection hidden="1"/>
    </xf>
    <xf numFmtId="0" fontId="2" fillId="3" borderId="28" xfId="0" applyFont="1" applyFill="1" applyBorder="1" applyAlignment="1" applyProtection="1">
      <alignment horizontal="left" vertical="center" indent="2"/>
      <protection hidden="1"/>
    </xf>
    <xf numFmtId="0" fontId="2" fillId="3" borderId="32" xfId="0" applyFont="1" applyFill="1" applyBorder="1" applyAlignment="1" applyProtection="1">
      <alignment horizontal="center" vertical="center"/>
      <protection hidden="1"/>
    </xf>
    <xf numFmtId="0" fontId="2" fillId="3" borderId="27" xfId="0" applyFont="1" applyFill="1" applyBorder="1" applyAlignment="1" applyProtection="1">
      <alignment horizontal="center" vertical="center"/>
      <protection hidden="1"/>
    </xf>
    <xf numFmtId="0" fontId="2" fillId="3" borderId="5" xfId="0" applyFont="1" applyFill="1" applyBorder="1" applyAlignment="1" applyProtection="1">
      <alignment horizontal="center" vertical="center"/>
      <protection hidden="1"/>
    </xf>
    <xf numFmtId="0" fontId="2" fillId="3" borderId="28" xfId="0" applyFont="1" applyFill="1" applyBorder="1" applyAlignment="1" applyProtection="1">
      <alignment horizontal="center" vertical="center"/>
      <protection hidden="1"/>
    </xf>
    <xf numFmtId="0" fontId="0" fillId="5" borderId="42" xfId="0" applyFill="1" applyBorder="1" applyAlignment="1" applyProtection="1">
      <alignment horizontal="left" vertical="center" indent="2"/>
      <protection hidden="1"/>
    </xf>
    <xf numFmtId="0" fontId="0" fillId="5" borderId="35" xfId="0" applyFill="1" applyBorder="1" applyAlignment="1" applyProtection="1">
      <alignment horizontal="left" vertical="center" indent="2"/>
      <protection hidden="1"/>
    </xf>
    <xf numFmtId="0" fontId="0" fillId="5" borderId="36" xfId="0" applyFill="1" applyBorder="1" applyAlignment="1" applyProtection="1">
      <alignment horizontal="left" vertical="center" indent="2"/>
      <protection hidden="1"/>
    </xf>
    <xf numFmtId="0" fontId="11" fillId="5" borderId="34" xfId="0" applyFont="1" applyFill="1" applyBorder="1" applyAlignment="1" applyProtection="1">
      <alignment horizontal="left" vertical="center" indent="2"/>
      <protection hidden="1"/>
    </xf>
    <xf numFmtId="0" fontId="11" fillId="5" borderId="35" xfId="0" applyFont="1" applyFill="1" applyBorder="1" applyAlignment="1" applyProtection="1">
      <alignment horizontal="left" vertical="center" indent="2"/>
      <protection hidden="1"/>
    </xf>
    <xf numFmtId="0" fontId="0" fillId="5" borderId="34" xfId="0" applyFill="1" applyBorder="1" applyAlignment="1" applyProtection="1">
      <alignment horizontal="left" vertical="center" indent="2"/>
      <protection hidden="1"/>
    </xf>
    <xf numFmtId="0" fontId="11" fillId="5" borderId="36" xfId="0" applyFont="1" applyFill="1" applyBorder="1" applyAlignment="1" applyProtection="1">
      <alignment horizontal="left" vertical="center" indent="2"/>
      <protection hidden="1"/>
    </xf>
    <xf numFmtId="0" fontId="0" fillId="0" borderId="0" xfId="0" applyAlignment="1" applyProtection="1">
      <alignment horizontal="left" vertical="center" indent="2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 indent="5"/>
      <protection hidden="1"/>
    </xf>
    <xf numFmtId="0" fontId="13" fillId="0" borderId="0" xfId="0" applyFont="1" applyAlignment="1" applyProtection="1">
      <alignment horizontal="left" vertical="center" indent="2"/>
      <protection hidden="1"/>
    </xf>
    <xf numFmtId="165" fontId="10" fillId="6" borderId="17" xfId="0" applyNumberFormat="1" applyFont="1" applyFill="1" applyBorder="1" applyAlignment="1" applyProtection="1">
      <alignment horizontal="right" vertical="center" wrapText="1"/>
      <protection hidden="1"/>
    </xf>
    <xf numFmtId="165" fontId="2" fillId="13" borderId="17" xfId="0" applyNumberFormat="1" applyFont="1" applyFill="1" applyBorder="1" applyAlignment="1" applyProtection="1">
      <alignment horizontal="right" vertical="center" wrapText="1" indent="1"/>
      <protection hidden="1"/>
    </xf>
    <xf numFmtId="165" fontId="10" fillId="6" borderId="17" xfId="0" applyNumberFormat="1" applyFont="1" applyFill="1" applyBorder="1" applyAlignment="1" applyProtection="1">
      <alignment horizontal="right" vertical="center" wrapText="1" indent="1"/>
      <protection hidden="1"/>
    </xf>
    <xf numFmtId="165" fontId="2" fillId="13" borderId="17" xfId="0" applyNumberFormat="1" applyFont="1" applyFill="1" applyBorder="1" applyAlignment="1" applyProtection="1">
      <alignment horizontal="right" vertical="center" wrapText="1" indent="4"/>
      <protection hidden="1"/>
    </xf>
    <xf numFmtId="165" fontId="10" fillId="6" borderId="17" xfId="0" applyNumberFormat="1" applyFont="1" applyFill="1" applyBorder="1" applyAlignment="1" applyProtection="1">
      <alignment horizontal="right" vertical="center" wrapText="1" indent="4"/>
      <protection hidden="1"/>
    </xf>
    <xf numFmtId="9" fontId="11" fillId="5" borderId="17" xfId="1" applyFont="1" applyFill="1" applyBorder="1" applyAlignment="1" applyProtection="1">
      <alignment horizontal="right" vertical="center" wrapText="1" indent="4"/>
      <protection hidden="1"/>
    </xf>
    <xf numFmtId="9" fontId="11" fillId="5" borderId="21" xfId="1" applyFont="1" applyFill="1" applyBorder="1" applyAlignment="1" applyProtection="1">
      <alignment horizontal="right" vertical="center" wrapText="1" indent="4"/>
      <protection hidden="1"/>
    </xf>
    <xf numFmtId="165" fontId="11" fillId="5" borderId="17" xfId="0" applyNumberFormat="1" applyFont="1" applyFill="1" applyBorder="1" applyAlignment="1" applyProtection="1">
      <alignment horizontal="right" vertical="center" wrapText="1" indent="1"/>
      <protection hidden="1"/>
    </xf>
    <xf numFmtId="165" fontId="11" fillId="5" borderId="21" xfId="0" applyNumberFormat="1" applyFont="1" applyFill="1" applyBorder="1" applyAlignment="1" applyProtection="1">
      <alignment horizontal="right" vertical="center" wrapText="1" indent="1"/>
      <protection hidden="1"/>
    </xf>
    <xf numFmtId="165" fontId="10" fillId="7" borderId="18" xfId="0" applyNumberFormat="1" applyFont="1" applyFill="1" applyBorder="1" applyAlignment="1" applyProtection="1">
      <alignment horizontal="right" vertical="center" wrapText="1" indent="1"/>
      <protection hidden="1"/>
    </xf>
    <xf numFmtId="165" fontId="10" fillId="8" borderId="18" xfId="0" applyNumberFormat="1" applyFont="1" applyFill="1" applyBorder="1" applyAlignment="1" applyProtection="1">
      <alignment horizontal="right" vertical="center" wrapText="1" indent="1"/>
      <protection hidden="1"/>
    </xf>
    <xf numFmtId="0" fontId="0" fillId="0" borderId="23" xfId="0" applyBorder="1" applyAlignment="1" applyProtection="1">
      <alignment horizontal="right" vertical="center" wrapText="1" indent="1"/>
      <protection hidden="1"/>
    </xf>
    <xf numFmtId="0" fontId="0" fillId="0" borderId="23" xfId="0" applyBorder="1" applyAlignment="1" applyProtection="1">
      <alignment horizontal="left" vertical="center" indent="1"/>
      <protection hidden="1"/>
    </xf>
    <xf numFmtId="0" fontId="0" fillId="13" borderId="23" xfId="0" applyFill="1" applyBorder="1" applyAlignment="1" applyProtection="1">
      <alignment horizontal="left" vertical="center" indent="1"/>
      <protection hidden="1"/>
    </xf>
    <xf numFmtId="0" fontId="2" fillId="6" borderId="17" xfId="0" applyFont="1" applyFill="1" applyBorder="1" applyAlignment="1" applyProtection="1">
      <alignment horizontal="left" vertical="center" indent="1"/>
      <protection hidden="1"/>
    </xf>
    <xf numFmtId="0" fontId="0" fillId="5" borderId="17" xfId="0" applyFill="1" applyBorder="1" applyAlignment="1" applyProtection="1">
      <alignment horizontal="left" vertical="center" indent="1"/>
      <protection hidden="1"/>
    </xf>
    <xf numFmtId="0" fontId="0" fillId="5" borderId="21" xfId="0" applyFill="1" applyBorder="1" applyAlignment="1" applyProtection="1">
      <alignment horizontal="left" vertical="center" indent="1"/>
      <protection hidden="1"/>
    </xf>
    <xf numFmtId="0" fontId="2" fillId="8" borderId="17" xfId="0" applyFont="1" applyFill="1" applyBorder="1" applyAlignment="1" applyProtection="1">
      <alignment horizontal="right" vertical="center" wrapText="1" indent="1"/>
      <protection hidden="1"/>
    </xf>
    <xf numFmtId="10" fontId="0" fillId="0" borderId="23" xfId="1" applyNumberFormat="1" applyFont="1" applyFill="1" applyBorder="1" applyAlignment="1" applyProtection="1">
      <alignment horizontal="right" vertical="center" wrapText="1" indent="1"/>
      <protection hidden="1"/>
    </xf>
    <xf numFmtId="0" fontId="0" fillId="13" borderId="23" xfId="0" applyFill="1" applyBorder="1" applyAlignment="1" applyProtection="1">
      <alignment horizontal="right" vertical="center" wrapText="1" indent="1"/>
      <protection hidden="1"/>
    </xf>
    <xf numFmtId="165" fontId="2" fillId="6" borderId="17" xfId="0" applyNumberFormat="1" applyFont="1" applyFill="1" applyBorder="1" applyAlignment="1" applyProtection="1">
      <alignment horizontal="right" vertical="center" wrapText="1" indent="1"/>
      <protection hidden="1"/>
    </xf>
    <xf numFmtId="0" fontId="2" fillId="6" borderId="17" xfId="0" applyFont="1" applyFill="1" applyBorder="1" applyAlignment="1" applyProtection="1">
      <alignment horizontal="right" vertical="center" wrapText="1" indent="1"/>
      <protection hidden="1"/>
    </xf>
    <xf numFmtId="165" fontId="8" fillId="4" borderId="17" xfId="0" applyNumberFormat="1" applyFont="1" applyFill="1" applyBorder="1" applyAlignment="1" applyProtection="1">
      <alignment horizontal="right" vertical="center" wrapText="1" indent="1"/>
      <protection locked="0" hidden="1"/>
    </xf>
    <xf numFmtId="0" fontId="0" fillId="5" borderId="17" xfId="0" applyFill="1" applyBorder="1" applyAlignment="1" applyProtection="1">
      <alignment horizontal="right" vertical="center" wrapText="1" indent="1"/>
      <protection hidden="1"/>
    </xf>
    <xf numFmtId="3" fontId="2" fillId="6" borderId="17" xfId="0" applyNumberFormat="1" applyFont="1" applyFill="1" applyBorder="1" applyAlignment="1" applyProtection="1">
      <alignment horizontal="right" vertical="center" wrapText="1" indent="1"/>
      <protection hidden="1"/>
    </xf>
    <xf numFmtId="3" fontId="0" fillId="5" borderId="17" xfId="0" applyNumberFormat="1" applyFill="1" applyBorder="1" applyAlignment="1" applyProtection="1">
      <alignment horizontal="right" vertical="center" wrapText="1" indent="1"/>
      <protection hidden="1"/>
    </xf>
    <xf numFmtId="165" fontId="8" fillId="4" borderId="21" xfId="0" applyNumberFormat="1" applyFont="1" applyFill="1" applyBorder="1" applyAlignment="1" applyProtection="1">
      <alignment horizontal="right" vertical="center" wrapText="1" indent="1"/>
      <protection locked="0" hidden="1"/>
    </xf>
    <xf numFmtId="3" fontId="0" fillId="5" borderId="21" xfId="0" applyNumberFormat="1" applyFill="1" applyBorder="1" applyAlignment="1" applyProtection="1">
      <alignment horizontal="right" vertical="center" wrapText="1" indent="1"/>
      <protection hidden="1"/>
    </xf>
    <xf numFmtId="0" fontId="0" fillId="0" borderId="23" xfId="0" applyBorder="1" applyAlignment="1" applyProtection="1">
      <alignment horizontal="center" vertical="center" wrapText="1"/>
      <protection hidden="1"/>
    </xf>
    <xf numFmtId="0" fontId="2" fillId="13" borderId="19" xfId="0" applyFont="1" applyFill="1" applyBorder="1" applyAlignment="1" applyProtection="1">
      <alignment horizontal="left" vertical="center" indent="1"/>
      <protection hidden="1"/>
    </xf>
    <xf numFmtId="0" fontId="2" fillId="3" borderId="17" xfId="0" applyFont="1" applyFill="1" applyBorder="1" applyAlignment="1" applyProtection="1">
      <alignment horizontal="left" vertical="center" indent="1"/>
      <protection hidden="1"/>
    </xf>
    <xf numFmtId="0" fontId="0" fillId="5" borderId="43" xfId="0" applyFill="1" applyBorder="1" applyAlignment="1" applyProtection="1">
      <alignment horizontal="right" indent="1"/>
      <protection hidden="1"/>
    </xf>
    <xf numFmtId="0" fontId="0" fillId="5" borderId="9" xfId="0" applyFill="1" applyBorder="1" applyAlignment="1" applyProtection="1">
      <alignment horizontal="right" indent="1"/>
      <protection hidden="1"/>
    </xf>
    <xf numFmtId="0" fontId="0" fillId="5" borderId="40" xfId="0" applyFill="1" applyBorder="1" applyAlignment="1" applyProtection="1">
      <alignment horizontal="right" indent="1"/>
      <protection hidden="1"/>
    </xf>
    <xf numFmtId="0" fontId="0" fillId="5" borderId="10" xfId="0" applyFill="1" applyBorder="1" applyAlignment="1" applyProtection="1">
      <alignment horizontal="right" indent="1"/>
      <protection hidden="1"/>
    </xf>
    <xf numFmtId="0" fontId="0" fillId="5" borderId="13" xfId="0" applyFill="1" applyBorder="1" applyAlignment="1" applyProtection="1">
      <alignment horizontal="right" indent="1"/>
      <protection hidden="1"/>
    </xf>
    <xf numFmtId="166" fontId="13" fillId="5" borderId="8" xfId="0" applyNumberFormat="1" applyFont="1" applyFill="1" applyBorder="1" applyAlignment="1" applyProtection="1">
      <alignment horizontal="right" vertical="center" indent="1"/>
      <protection hidden="1"/>
    </xf>
    <xf numFmtId="166" fontId="13" fillId="5" borderId="43" xfId="0" applyNumberFormat="1" applyFont="1" applyFill="1" applyBorder="1" applyAlignment="1" applyProtection="1">
      <alignment horizontal="right" vertical="center" indent="1"/>
      <protection hidden="1"/>
    </xf>
    <xf numFmtId="166" fontId="0" fillId="5" borderId="44" xfId="0" applyNumberFormat="1" applyFill="1" applyBorder="1" applyAlignment="1" applyProtection="1">
      <alignment horizontal="right" vertical="center" indent="1"/>
      <protection hidden="1"/>
    </xf>
    <xf numFmtId="166" fontId="13" fillId="5" borderId="24" xfId="0" applyNumberFormat="1" applyFont="1" applyFill="1" applyBorder="1" applyAlignment="1" applyProtection="1">
      <alignment horizontal="right" vertical="center" indent="1"/>
      <protection hidden="1"/>
    </xf>
    <xf numFmtId="166" fontId="13" fillId="5" borderId="9" xfId="0" applyNumberFormat="1" applyFont="1" applyFill="1" applyBorder="1" applyAlignment="1" applyProtection="1">
      <alignment horizontal="right" vertical="center" indent="1"/>
      <protection hidden="1"/>
    </xf>
    <xf numFmtId="166" fontId="0" fillId="5" borderId="30" xfId="0" applyNumberFormat="1" applyFill="1" applyBorder="1" applyAlignment="1" applyProtection="1">
      <alignment horizontal="right" vertical="center" indent="1"/>
      <protection hidden="1"/>
    </xf>
    <xf numFmtId="166" fontId="13" fillId="5" borderId="39" xfId="0" applyNumberFormat="1" applyFont="1" applyFill="1" applyBorder="1" applyAlignment="1" applyProtection="1">
      <alignment horizontal="right" vertical="center" indent="1"/>
      <protection hidden="1"/>
    </xf>
    <xf numFmtId="166" fontId="13" fillId="5" borderId="40" xfId="0" applyNumberFormat="1" applyFont="1" applyFill="1" applyBorder="1" applyAlignment="1" applyProtection="1">
      <alignment horizontal="right" vertical="center" indent="1"/>
      <protection hidden="1"/>
    </xf>
    <xf numFmtId="166" fontId="0" fillId="5" borderId="41" xfId="0" applyNumberFormat="1" applyFill="1" applyBorder="1" applyAlignment="1" applyProtection="1">
      <alignment horizontal="right" vertical="center" indent="1"/>
      <protection hidden="1"/>
    </xf>
    <xf numFmtId="166" fontId="13" fillId="5" borderId="25" xfId="0" applyNumberFormat="1" applyFont="1" applyFill="1" applyBorder="1" applyAlignment="1" applyProtection="1">
      <alignment horizontal="right" vertical="center" indent="1"/>
      <protection hidden="1"/>
    </xf>
    <xf numFmtId="166" fontId="13" fillId="5" borderId="10" xfId="0" applyNumberFormat="1" applyFont="1" applyFill="1" applyBorder="1" applyAlignment="1" applyProtection="1">
      <alignment horizontal="right" vertical="center" indent="1"/>
      <protection hidden="1"/>
    </xf>
    <xf numFmtId="166" fontId="0" fillId="5" borderId="31" xfId="0" applyNumberFormat="1" applyFill="1" applyBorder="1" applyAlignment="1" applyProtection="1">
      <alignment horizontal="right" vertical="center" indent="1"/>
      <protection hidden="1"/>
    </xf>
    <xf numFmtId="166" fontId="8" fillId="4" borderId="13" xfId="5" applyNumberFormat="1" applyFont="1" applyFill="1" applyBorder="1" applyAlignment="1" applyProtection="1">
      <alignment horizontal="right" vertical="center" wrapText="1" indent="1"/>
      <protection locked="0" hidden="1"/>
    </xf>
    <xf numFmtId="166" fontId="13" fillId="5" borderId="12" xfId="0" applyNumberFormat="1" applyFont="1" applyFill="1" applyBorder="1" applyAlignment="1" applyProtection="1">
      <alignment horizontal="right" vertical="center" indent="1"/>
      <protection hidden="1"/>
    </xf>
    <xf numFmtId="166" fontId="13" fillId="5" borderId="13" xfId="0" applyNumberFormat="1" applyFont="1" applyFill="1" applyBorder="1" applyAlignment="1" applyProtection="1">
      <alignment horizontal="right" vertical="center" indent="1"/>
      <protection hidden="1"/>
    </xf>
    <xf numFmtId="166" fontId="0" fillId="5" borderId="29" xfId="0" applyNumberFormat="1" applyFill="1" applyBorder="1" applyAlignment="1" applyProtection="1">
      <alignment horizontal="right" vertical="center" indent="1"/>
      <protection hidden="1"/>
    </xf>
    <xf numFmtId="166" fontId="8" fillId="4" borderId="9" xfId="5" applyNumberFormat="1" applyFont="1" applyFill="1" applyBorder="1" applyAlignment="1" applyProtection="1">
      <alignment horizontal="right" vertical="center" wrapText="1" indent="1"/>
      <protection locked="0" hidden="1"/>
    </xf>
    <xf numFmtId="166" fontId="8" fillId="5" borderId="43" xfId="5" applyNumberFormat="1" applyFont="1" applyFill="1" applyBorder="1" applyAlignment="1" applyProtection="1">
      <alignment horizontal="right" vertical="center" wrapText="1" indent="1"/>
      <protection hidden="1"/>
    </xf>
    <xf numFmtId="166" fontId="8" fillId="5" borderId="9" xfId="5" applyNumberFormat="1" applyFont="1" applyFill="1" applyBorder="1" applyAlignment="1" applyProtection="1">
      <alignment horizontal="right" vertical="center" wrapText="1" indent="1"/>
      <protection hidden="1"/>
    </xf>
    <xf numFmtId="166" fontId="8" fillId="5" borderId="10" xfId="5" applyNumberFormat="1" applyFont="1" applyFill="1" applyBorder="1" applyAlignment="1" applyProtection="1">
      <alignment horizontal="right" vertical="center" wrapText="1" indent="1"/>
      <protection hidden="1"/>
    </xf>
    <xf numFmtId="3" fontId="0" fillId="5" borderId="35" xfId="0" applyNumberFormat="1" applyFill="1" applyBorder="1" applyAlignment="1" applyProtection="1">
      <alignment horizontal="right" vertical="center" indent="4"/>
      <protection hidden="1"/>
    </xf>
    <xf numFmtId="0" fontId="0" fillId="5" borderId="42" xfId="0" applyFill="1" applyBorder="1" applyAlignment="1" applyProtection="1">
      <alignment horizontal="right" vertical="center" indent="4"/>
      <protection hidden="1"/>
    </xf>
    <xf numFmtId="0" fontId="0" fillId="5" borderId="35" xfId="0" applyFill="1" applyBorder="1" applyAlignment="1" applyProtection="1">
      <alignment horizontal="right" vertical="center" indent="4"/>
      <protection hidden="1"/>
    </xf>
    <xf numFmtId="0" fontId="0" fillId="5" borderId="38" xfId="0" applyFill="1" applyBorder="1" applyAlignment="1" applyProtection="1">
      <alignment horizontal="right" vertical="center" indent="4"/>
      <protection hidden="1"/>
    </xf>
    <xf numFmtId="0" fontId="0" fillId="5" borderId="36" xfId="0" applyFill="1" applyBorder="1" applyAlignment="1" applyProtection="1">
      <alignment horizontal="right" vertical="center" indent="4"/>
      <protection hidden="1"/>
    </xf>
    <xf numFmtId="0" fontId="0" fillId="5" borderId="34" xfId="0" applyFill="1" applyBorder="1" applyAlignment="1" applyProtection="1">
      <alignment horizontal="right" vertical="center" indent="4"/>
      <protection hidden="1"/>
    </xf>
    <xf numFmtId="3" fontId="0" fillId="5" borderId="34" xfId="0" applyNumberFormat="1" applyFill="1" applyBorder="1" applyAlignment="1" applyProtection="1">
      <alignment horizontal="right" vertical="center" indent="4"/>
      <protection hidden="1"/>
    </xf>
    <xf numFmtId="0" fontId="0" fillId="5" borderId="3" xfId="0" applyFill="1" applyBorder="1" applyAlignment="1" applyProtection="1">
      <alignment horizontal="right" vertical="center" indent="4"/>
      <protection hidden="1"/>
    </xf>
    <xf numFmtId="0" fontId="0" fillId="5" borderId="11" xfId="0" applyFill="1" applyBorder="1" applyAlignment="1" applyProtection="1">
      <alignment horizontal="right" vertical="center" indent="4"/>
      <protection hidden="1"/>
    </xf>
    <xf numFmtId="0" fontId="0" fillId="5" borderId="37" xfId="0" applyFill="1" applyBorder="1" applyAlignment="1" applyProtection="1">
      <alignment horizontal="right" vertical="center" indent="4"/>
      <protection hidden="1"/>
    </xf>
    <xf numFmtId="0" fontId="0" fillId="5" borderId="4" xfId="0" applyFill="1" applyBorder="1" applyAlignment="1" applyProtection="1">
      <alignment horizontal="right" vertical="center" indent="4"/>
      <protection hidden="1"/>
    </xf>
    <xf numFmtId="0" fontId="0" fillId="5" borderId="17" xfId="0" applyFill="1" applyBorder="1" applyAlignment="1">
      <alignment horizontal="left" vertical="center" wrapText="1" indent="2"/>
    </xf>
    <xf numFmtId="0" fontId="0" fillId="5" borderId="17" xfId="0" applyFill="1" applyBorder="1" applyAlignment="1">
      <alignment horizontal="left" vertical="center" indent="2"/>
    </xf>
    <xf numFmtId="165" fontId="0" fillId="5" borderId="17" xfId="0" applyNumberFormat="1" applyFill="1" applyBorder="1" applyAlignment="1">
      <alignment horizontal="left" vertical="center" indent="2"/>
    </xf>
    <xf numFmtId="0" fontId="19" fillId="5" borderId="17" xfId="0" applyFont="1" applyFill="1" applyBorder="1" applyAlignment="1">
      <alignment horizontal="left" vertical="center" wrapText="1" indent="2"/>
    </xf>
    <xf numFmtId="0" fontId="20" fillId="11" borderId="17" xfId="0" applyFont="1" applyFill="1" applyBorder="1" applyAlignment="1">
      <alignment horizontal="left" vertical="center" indent="2"/>
    </xf>
    <xf numFmtId="1" fontId="0" fillId="0" borderId="0" xfId="0" applyNumberFormat="1" applyProtection="1">
      <protection hidden="1"/>
    </xf>
    <xf numFmtId="167" fontId="0" fillId="5" borderId="17" xfId="5" applyNumberFormat="1" applyFont="1" applyFill="1" applyBorder="1" applyAlignment="1" applyProtection="1">
      <alignment horizontal="right" vertical="center" wrapText="1" indent="1"/>
      <protection hidden="1"/>
    </xf>
    <xf numFmtId="2" fontId="2" fillId="3" borderId="45" xfId="0" applyNumberFormat="1" applyFont="1" applyFill="1" applyBorder="1" applyAlignment="1" applyProtection="1">
      <alignment horizontal="center" vertical="center"/>
      <protection hidden="1"/>
    </xf>
    <xf numFmtId="2" fontId="8" fillId="4" borderId="8" xfId="5" applyNumberFormat="1" applyFont="1" applyFill="1" applyBorder="1" applyAlignment="1" applyProtection="1">
      <alignment horizontal="right" vertical="center" wrapText="1" indent="1"/>
      <protection locked="0" hidden="1"/>
    </xf>
    <xf numFmtId="2" fontId="8" fillId="4" borderId="24" xfId="5" applyNumberFormat="1" applyFont="1" applyFill="1" applyBorder="1" applyAlignment="1" applyProtection="1">
      <alignment horizontal="right" vertical="center" wrapText="1" indent="1"/>
      <protection locked="0" hidden="1"/>
    </xf>
    <xf numFmtId="2" fontId="8" fillId="4" borderId="39" xfId="5" applyNumberFormat="1" applyFont="1" applyFill="1" applyBorder="1" applyAlignment="1" applyProtection="1">
      <alignment horizontal="right" vertical="center" wrapText="1" indent="1"/>
      <protection locked="0" hidden="1"/>
    </xf>
    <xf numFmtId="2" fontId="8" fillId="4" borderId="25" xfId="5" applyNumberFormat="1" applyFont="1" applyFill="1" applyBorder="1" applyAlignment="1" applyProtection="1">
      <alignment horizontal="right" vertical="center" wrapText="1" indent="1"/>
      <protection locked="0" hidden="1"/>
    </xf>
    <xf numFmtId="2" fontId="8" fillId="5" borderId="12" xfId="5" applyNumberFormat="1" applyFont="1" applyFill="1" applyBorder="1" applyAlignment="1" applyProtection="1">
      <alignment horizontal="right" vertical="center" wrapText="1" indent="1"/>
      <protection hidden="1"/>
    </xf>
    <xf numFmtId="2" fontId="8" fillId="5" borderId="24" xfId="5" applyNumberFormat="1" applyFont="1" applyFill="1" applyBorder="1" applyAlignment="1" applyProtection="1">
      <alignment horizontal="right" vertical="center" wrapText="1" indent="1"/>
      <protection hidden="1"/>
    </xf>
    <xf numFmtId="2" fontId="8" fillId="4" borderId="12" xfId="5" applyNumberFormat="1" applyFont="1" applyFill="1" applyBorder="1" applyAlignment="1" applyProtection="1">
      <alignment horizontal="right" vertical="center" wrapText="1" indent="1"/>
      <protection locked="0" hidden="1"/>
    </xf>
    <xf numFmtId="2" fontId="0" fillId="0" borderId="0" xfId="0" applyNumberFormat="1" applyAlignment="1" applyProtection="1">
      <alignment horizontal="left" vertical="center" indent="2"/>
      <protection hidden="1"/>
    </xf>
    <xf numFmtId="166" fontId="8" fillId="5" borderId="46" xfId="5" applyNumberFormat="1" applyFont="1" applyFill="1" applyBorder="1" applyAlignment="1" applyProtection="1">
      <alignment horizontal="right" vertical="center" wrapText="1" indent="1"/>
      <protection hidden="1"/>
    </xf>
    <xf numFmtId="166" fontId="8" fillId="5" borderId="30" xfId="5" applyNumberFormat="1" applyFont="1" applyFill="1" applyBorder="1" applyAlignment="1" applyProtection="1">
      <alignment horizontal="right" vertical="center" wrapText="1" indent="1"/>
      <protection hidden="1"/>
    </xf>
    <xf numFmtId="0" fontId="9" fillId="0" borderId="16" xfId="0" applyFont="1" applyBorder="1" applyAlignment="1">
      <alignment horizontal="left" vertical="center" wrapText="1" indent="1"/>
    </xf>
    <xf numFmtId="0" fontId="9" fillId="0" borderId="48" xfId="0" applyFont="1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48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4" xfId="0" applyBorder="1" applyAlignment="1">
      <alignment horizontal="left" vertical="top"/>
    </xf>
    <xf numFmtId="0" fontId="0" fillId="0" borderId="49" xfId="0" applyBorder="1" applyAlignment="1">
      <alignment horizontal="left" vertical="top" indent="1"/>
    </xf>
    <xf numFmtId="0" fontId="7" fillId="2" borderId="0" xfId="0" applyFont="1" applyFill="1" applyAlignment="1">
      <alignment horizontal="left" vertical="center" wrapText="1" indent="1"/>
    </xf>
    <xf numFmtId="0" fontId="7" fillId="2" borderId="16" xfId="0" applyFont="1" applyFill="1" applyBorder="1" applyAlignment="1">
      <alignment horizontal="left" vertical="center" wrapText="1" indent="1"/>
    </xf>
    <xf numFmtId="0" fontId="7" fillId="2" borderId="1" xfId="0" applyFont="1" applyFill="1" applyBorder="1" applyAlignment="1" applyProtection="1">
      <alignment horizontal="left" vertical="center" wrapText="1" indent="1"/>
      <protection hidden="1"/>
    </xf>
    <xf numFmtId="0" fontId="7" fillId="2" borderId="20" xfId="0" applyFont="1" applyFill="1" applyBorder="1" applyAlignment="1" applyProtection="1">
      <alignment horizontal="left" vertical="center" wrapText="1" indent="1"/>
      <protection hidden="1"/>
    </xf>
    <xf numFmtId="0" fontId="2" fillId="12" borderId="17" xfId="0" applyFont="1" applyFill="1" applyBorder="1" applyAlignment="1" applyProtection="1">
      <alignment horizontal="center" vertical="center" wrapText="1"/>
      <protection hidden="1"/>
    </xf>
    <xf numFmtId="0" fontId="7" fillId="2" borderId="14" xfId="0" applyFont="1" applyFill="1" applyBorder="1" applyAlignment="1" applyProtection="1">
      <alignment horizontal="left" vertical="center" wrapText="1" indent="2"/>
      <protection hidden="1"/>
    </xf>
    <xf numFmtId="0" fontId="7" fillId="2" borderId="0" xfId="0" applyFont="1" applyFill="1" applyAlignment="1" applyProtection="1">
      <alignment horizontal="left" vertical="center" wrapText="1" indent="2"/>
      <protection hidden="1"/>
    </xf>
    <xf numFmtId="0" fontId="15" fillId="3" borderId="27" xfId="0" applyFont="1" applyFill="1" applyBorder="1" applyAlignment="1" applyProtection="1">
      <alignment horizontal="center" vertical="center"/>
      <protection locked="0" hidden="1"/>
    </xf>
    <xf numFmtId="0" fontId="15" fillId="3" borderId="26" xfId="0" applyFont="1" applyFill="1" applyBorder="1" applyAlignment="1" applyProtection="1">
      <alignment horizontal="center" vertical="center"/>
      <protection locked="0" hidden="1"/>
    </xf>
    <xf numFmtId="43" fontId="4" fillId="3" borderId="2" xfId="6" applyFont="1" applyFill="1" applyBorder="1" applyAlignment="1" applyProtection="1">
      <alignment horizontal="center" vertical="center" wrapText="1"/>
      <protection hidden="1"/>
    </xf>
    <xf numFmtId="43" fontId="4" fillId="3" borderId="33" xfId="6" applyFont="1" applyFill="1" applyBorder="1" applyAlignment="1" applyProtection="1">
      <alignment horizontal="center" vertical="center" wrapText="1"/>
      <protection hidden="1"/>
    </xf>
    <xf numFmtId="0" fontId="4" fillId="3" borderId="5" xfId="0" applyFont="1" applyFill="1" applyBorder="1" applyAlignment="1" applyProtection="1">
      <alignment horizontal="center" vertical="center" wrapText="1"/>
      <protection hidden="1"/>
    </xf>
    <xf numFmtId="0" fontId="4" fillId="3" borderId="26" xfId="0" applyFont="1" applyFill="1" applyBorder="1" applyAlignment="1" applyProtection="1">
      <alignment horizontal="center" vertical="center" wrapText="1"/>
      <protection hidden="1"/>
    </xf>
    <xf numFmtId="0" fontId="18" fillId="2" borderId="14" xfId="0" applyFont="1" applyFill="1" applyBorder="1" applyAlignment="1">
      <alignment horizontal="left" vertical="center" wrapText="1" indent="2"/>
    </xf>
    <xf numFmtId="0" fontId="18" fillId="2" borderId="0" xfId="0" applyFont="1" applyFill="1" applyAlignment="1">
      <alignment horizontal="left" vertical="center" wrapText="1" indent="2"/>
    </xf>
    <xf numFmtId="0" fontId="2" fillId="10" borderId="17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 indent="2"/>
    </xf>
    <xf numFmtId="0" fontId="2" fillId="10" borderId="22" xfId="0" applyFont="1" applyFill="1" applyBorder="1" applyAlignment="1">
      <alignment horizontal="left" vertical="center" wrapText="1" indent="2"/>
    </xf>
  </cellXfs>
  <cellStyles count="25">
    <cellStyle name="Čárka" xfId="6" builtinId="3"/>
    <cellStyle name="Čárka 2" xfId="4" xr:uid="{0DD69004-9ED6-4102-AF9C-47DC6541887F}"/>
    <cellStyle name="Čárka 2 2" xfId="17" xr:uid="{FABC7793-7711-4338-9C9E-EC177FC0BBD6}"/>
    <cellStyle name="Čárka 3" xfId="8" xr:uid="{F0483779-F47C-4A47-86A5-093548A11E89}"/>
    <cellStyle name="Čárka 3 2" xfId="21" xr:uid="{B0082194-2D9B-42B9-9E30-D75F4CD1221F}"/>
    <cellStyle name="Čárka 4" xfId="19" xr:uid="{54AA27A7-0006-40BE-B2AB-65933F7E8AB7}"/>
    <cellStyle name="Hyperlink" xfId="24" xr:uid="{00000000-000B-0000-0000-000008000000}"/>
    <cellStyle name="Měna" xfId="5" builtinId="4"/>
    <cellStyle name="Měna 2" xfId="18" xr:uid="{B5D49F31-278E-4115-9CDF-DAB45BB97AA9}"/>
    <cellStyle name="Normální" xfId="0" builtinId="0"/>
    <cellStyle name="Normální 2" xfId="2" xr:uid="{91DEF63D-A985-4830-A2E8-F9C7F0F9EB0B}"/>
    <cellStyle name="Normální 2 2" xfId="12" xr:uid="{D7EB10F0-B909-4D69-8E9B-1C04CDE8C6D7}"/>
    <cellStyle name="Normální 2 2 2" xfId="23" xr:uid="{0354FA24-65FA-46EF-87B3-9D20D527DBB9}"/>
    <cellStyle name="Normální 2 3" xfId="11" xr:uid="{19772AA8-D4C9-42B2-A511-38D3EBB990A1}"/>
    <cellStyle name="Normální 2 4" xfId="15" xr:uid="{34C4738D-953B-43B0-8E59-CBF4E97919AA}"/>
    <cellStyle name="Normální 3" xfId="3" xr:uid="{D5C1A1DF-EB85-42F9-B806-92F6AEE5B47A}"/>
    <cellStyle name="Normální 3 2" xfId="10" xr:uid="{77AA88B9-BEAF-439E-A915-216AF4E6DF1A}"/>
    <cellStyle name="Normální 3 3" xfId="16" xr:uid="{67698CFF-4C0F-4B7D-A1EF-0F6BA37869A1}"/>
    <cellStyle name="Normální 4" xfId="7" xr:uid="{F2DDD7C5-C729-4E67-9379-56A1A97F6C3D}"/>
    <cellStyle name="Normální 4 2" xfId="13" xr:uid="{025C2A88-2A0E-4BA9-952E-320048C3E5C2}"/>
    <cellStyle name="Normální 4 3" xfId="20" xr:uid="{0CBDFCA1-CC81-4256-AE6A-26E6A575B12E}"/>
    <cellStyle name="Normální 5" xfId="9" xr:uid="{BDA47E9C-9F44-489B-A343-94A9B85C8C7D}"/>
    <cellStyle name="Normální 5 2" xfId="22" xr:uid="{FA53C777-2EEC-4125-8292-ED86E26814C8}"/>
    <cellStyle name="Procenta" xfId="1" builtinId="5"/>
    <cellStyle name="Procenta 2" xfId="14" xr:uid="{2C7E2196-7FD5-44D6-ABB2-6C97AEB732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RCHIVNkupIndirect/Shared%20Documents/General/Digital%20Technologies%20(IT)/V&#253;b&#283;rov&#225;%20&#345;&#237;zen&#237;/V&#344;%20prob&#237;haj&#237;c&#237;/Ve&#345;ejn&#225;%20zak&#225;zka%20Telekomunika&#269;n&#237;%20slu&#382;by/Smlouvy/P&#345;&#237;loha%20%20&#269;.%202.1%20-%20Finan&#269;n&#237;%20kalkula&#269;n&#237;%20model_prefinal.xlsx?A0644652" TargetMode="External"/><Relationship Id="rId1" Type="http://schemas.openxmlformats.org/officeDocument/2006/relationships/externalLinkPath" Target="file:///\\A0644652\P&#345;&#237;loha%20%20&#269;.%202.1%20-%20Finan&#269;n&#237;%20kalkula&#269;n&#237;%20model_pre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k vyplnění"/>
      <sheetName val="Nabízené parametry"/>
      <sheetName val="Finanční kalkulace "/>
      <sheetName val="Roaming a specifické prefixy"/>
      <sheetName val="Pokuty"/>
      <sheetName val="Data_skrý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B2E35-4328-4886-A6BC-A5B57B71FA12}">
  <sheetPr codeName="List1">
    <pageSetUpPr fitToPage="1"/>
  </sheetPr>
  <dimension ref="A1:C10"/>
  <sheetViews>
    <sheetView showGridLines="0" zoomScale="115" zoomScaleNormal="115" workbookViewId="0">
      <pane ySplit="1" topLeftCell="A2" activePane="bottomLeft" state="frozen"/>
      <selection activeCell="B17" sqref="B17"/>
      <selection pane="bottomLeft" activeCell="B7" sqref="B7"/>
    </sheetView>
  </sheetViews>
  <sheetFormatPr defaultColWidth="9.33203125" defaultRowHeight="14.4" x14ac:dyDescent="0.3"/>
  <cols>
    <col min="1" max="1" width="5.109375" style="1" customWidth="1"/>
    <col min="2" max="2" width="153.33203125" style="2" customWidth="1"/>
    <col min="3" max="16384" width="9.33203125" style="1"/>
  </cols>
  <sheetData>
    <row r="1" spans="1:3" ht="33.75" customHeight="1" x14ac:dyDescent="0.3">
      <c r="A1" s="142" t="s">
        <v>0</v>
      </c>
      <c r="B1" s="143"/>
      <c r="C1" s="140"/>
    </row>
    <row r="2" spans="1:3" x14ac:dyDescent="0.3">
      <c r="A2" s="141"/>
      <c r="B2" s="8"/>
      <c r="C2" s="140"/>
    </row>
    <row r="3" spans="1:3" ht="61.5" customHeight="1" x14ac:dyDescent="0.3">
      <c r="A3" s="137" t="s">
        <v>1</v>
      </c>
      <c r="B3" s="132" t="s">
        <v>2</v>
      </c>
    </row>
    <row r="4" spans="1:3" ht="39.75" customHeight="1" x14ac:dyDescent="0.3">
      <c r="A4" s="138" t="s">
        <v>3</v>
      </c>
      <c r="B4" s="133" t="s">
        <v>4</v>
      </c>
    </row>
    <row r="5" spans="1:3" ht="33.75" customHeight="1" x14ac:dyDescent="0.3">
      <c r="A5" s="137" t="s">
        <v>5</v>
      </c>
      <c r="B5" s="134" t="s">
        <v>6</v>
      </c>
    </row>
    <row r="6" spans="1:3" ht="31.5" customHeight="1" x14ac:dyDescent="0.3">
      <c r="A6" s="138" t="s">
        <v>7</v>
      </c>
      <c r="B6" s="135" t="s">
        <v>8</v>
      </c>
    </row>
    <row r="7" spans="1:3" ht="39.75" customHeight="1" x14ac:dyDescent="0.3">
      <c r="A7" s="137" t="s">
        <v>9</v>
      </c>
      <c r="B7" s="134" t="s">
        <v>10</v>
      </c>
    </row>
    <row r="8" spans="1:3" ht="45.75" customHeight="1" x14ac:dyDescent="0.3">
      <c r="A8" s="138" t="s">
        <v>11</v>
      </c>
      <c r="B8" s="135" t="s">
        <v>12</v>
      </c>
    </row>
    <row r="9" spans="1:3" ht="37.5" customHeight="1" x14ac:dyDescent="0.3">
      <c r="A9" s="139" t="s">
        <v>13</v>
      </c>
      <c r="B9" s="136" t="s">
        <v>14</v>
      </c>
    </row>
    <row r="10" spans="1:3" ht="38.700000000000003" customHeight="1" x14ac:dyDescent="0.3"/>
  </sheetData>
  <sheetProtection algorithmName="SHA-512" hashValue="Tj7IXGe/ZE1PBhslSdSxmLf8A2rQdogqEYyAIJ8nIo/ydq72H/jrF+uWDtQZdfgbndljAlo4UKpl8FohOBRfWQ==" saltValue="C4T0j7BwExg4uVb0q2wJjA==" spinCount="100000" sheet="1" objects="1" scenarios="1"/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B7A53-21F4-4317-AC76-C94B065CBE0C}">
  <sheetPr codeName="List2"/>
  <dimension ref="A1:P58"/>
  <sheetViews>
    <sheetView showGridLines="0" tabSelected="1" zoomScaleNormal="100" workbookViewId="0">
      <pane ySplit="3" topLeftCell="A38" activePane="bottomLeft" state="frozen"/>
      <selection pane="bottomLeft" activeCell="A58" sqref="A58"/>
    </sheetView>
  </sheetViews>
  <sheetFormatPr defaultColWidth="9.33203125" defaultRowHeight="14.4" x14ac:dyDescent="0.3"/>
  <cols>
    <col min="1" max="1" width="101" style="25" bestFit="1" customWidth="1"/>
    <col min="2" max="2" width="20" style="9" customWidth="1"/>
    <col min="3" max="4" width="18.33203125" style="9" customWidth="1"/>
    <col min="5" max="5" width="18.33203125" style="25" customWidth="1"/>
    <col min="6" max="14" width="18.33203125" style="9" customWidth="1"/>
    <col min="15" max="15" width="11.33203125" style="9" bestFit="1" customWidth="1"/>
    <col min="16" max="16384" width="9.33203125" style="9"/>
  </cols>
  <sheetData>
    <row r="1" spans="1:14" ht="30.45" customHeight="1" x14ac:dyDescent="0.3">
      <c r="A1" s="144" t="s">
        <v>15</v>
      </c>
      <c r="B1" s="145"/>
      <c r="C1" s="145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</row>
    <row r="2" spans="1:14" s="15" customFormat="1" ht="28.8" x14ac:dyDescent="0.3">
      <c r="A2" s="77" t="s">
        <v>16</v>
      </c>
      <c r="B2" s="10" t="s">
        <v>17</v>
      </c>
      <c r="C2" s="10" t="s">
        <v>18</v>
      </c>
      <c r="D2" s="11" t="s">
        <v>19</v>
      </c>
      <c r="E2" s="12" t="s">
        <v>20</v>
      </c>
      <c r="F2" s="13" t="s">
        <v>21</v>
      </c>
      <c r="G2" s="146" t="s">
        <v>22</v>
      </c>
      <c r="H2" s="146"/>
      <c r="I2" s="146"/>
      <c r="J2" s="146"/>
      <c r="K2" s="146"/>
      <c r="L2" s="146"/>
      <c r="M2" s="146"/>
      <c r="N2" s="146"/>
    </row>
    <row r="3" spans="1:14" s="15" customFormat="1" x14ac:dyDescent="0.3">
      <c r="A3" s="16"/>
      <c r="B3" s="56">
        <f>B5</f>
        <v>0</v>
      </c>
      <c r="C3" s="17"/>
      <c r="D3" s="57">
        <f>D5</f>
        <v>0</v>
      </c>
      <c r="E3" s="18" t="s">
        <v>23</v>
      </c>
      <c r="F3" s="64" t="s">
        <v>23</v>
      </c>
      <c r="G3" s="14">
        <v>2026</v>
      </c>
      <c r="H3" s="14">
        <f>G3+1</f>
        <v>2027</v>
      </c>
      <c r="I3" s="14">
        <f t="shared" ref="I3:N3" si="0">H3+1</f>
        <v>2028</v>
      </c>
      <c r="J3" s="14">
        <f t="shared" si="0"/>
        <v>2029</v>
      </c>
      <c r="K3" s="14">
        <f t="shared" si="0"/>
        <v>2030</v>
      </c>
      <c r="L3" s="14">
        <f t="shared" si="0"/>
        <v>2031</v>
      </c>
      <c r="M3" s="14">
        <f t="shared" si="0"/>
        <v>2032</v>
      </c>
      <c r="N3" s="14">
        <f t="shared" si="0"/>
        <v>2033</v>
      </c>
    </row>
    <row r="4" spans="1:14" ht="10.199999999999999" customHeight="1" x14ac:dyDescent="0.3">
      <c r="A4" s="19"/>
      <c r="B4" s="20"/>
      <c r="C4" s="20"/>
      <c r="D4" s="58"/>
      <c r="E4" s="59"/>
      <c r="F4" s="65"/>
      <c r="G4" s="75"/>
      <c r="H4" s="75"/>
      <c r="I4" s="75"/>
      <c r="J4" s="75"/>
      <c r="K4" s="75"/>
      <c r="L4" s="75"/>
      <c r="M4" s="75"/>
      <c r="N4" s="75"/>
    </row>
    <row r="5" spans="1:14" ht="15" customHeight="1" x14ac:dyDescent="0.3">
      <c r="A5" s="76" t="s">
        <v>24</v>
      </c>
      <c r="B5" s="48">
        <f>SUM(B6,B8,B10,B12,B30,B32,B50,-B56)</f>
        <v>0</v>
      </c>
      <c r="C5" s="50"/>
      <c r="D5" s="48">
        <f>SUM(D6,D8,D10,D12,D30,D32,D50,-D56)</f>
        <v>0</v>
      </c>
      <c r="E5" s="60"/>
      <c r="F5" s="48"/>
      <c r="G5" s="66"/>
      <c r="H5" s="66"/>
      <c r="I5" s="66"/>
      <c r="J5" s="66"/>
      <c r="K5" s="66"/>
      <c r="L5" s="66"/>
      <c r="M5" s="66"/>
      <c r="N5" s="66"/>
    </row>
    <row r="6" spans="1:14" s="15" customFormat="1" x14ac:dyDescent="0.3">
      <c r="A6" s="61" t="s">
        <v>25</v>
      </c>
      <c r="B6" s="49">
        <f>SUM(B7:B7)</f>
        <v>0</v>
      </c>
      <c r="C6" s="51"/>
      <c r="D6" s="49">
        <f>SUM(D7:D7)</f>
        <v>0</v>
      </c>
      <c r="E6" s="61" t="s">
        <v>23</v>
      </c>
      <c r="F6" s="67"/>
      <c r="G6" s="68" t="s">
        <v>23</v>
      </c>
      <c r="H6" s="68"/>
      <c r="I6" s="68"/>
      <c r="J6" s="68"/>
      <c r="K6" s="68"/>
      <c r="L6" s="68"/>
      <c r="M6" s="68"/>
      <c r="N6" s="68"/>
    </row>
    <row r="7" spans="1:14" x14ac:dyDescent="0.3">
      <c r="A7" s="62" t="s">
        <v>26</v>
      </c>
      <c r="B7" s="54">
        <f>F7*SUM(G7:N7)</f>
        <v>0</v>
      </c>
      <c r="C7" s="52">
        <v>0</v>
      </c>
      <c r="D7" s="54">
        <f>F7*SUM(G7:J7)*C7</f>
        <v>0</v>
      </c>
      <c r="E7" s="62" t="s">
        <v>27</v>
      </c>
      <c r="F7" s="69">
        <v>0</v>
      </c>
      <c r="G7" s="70">
        <v>1</v>
      </c>
      <c r="H7" s="70"/>
      <c r="I7" s="70"/>
      <c r="J7" s="70"/>
      <c r="K7" s="70"/>
      <c r="L7" s="70"/>
      <c r="M7" s="70"/>
      <c r="N7" s="70"/>
    </row>
    <row r="8" spans="1:14" s="15" customFormat="1" x14ac:dyDescent="0.3">
      <c r="A8" s="61" t="s">
        <v>28</v>
      </c>
      <c r="B8" s="49">
        <f>SUM(B9:B9)</f>
        <v>0</v>
      </c>
      <c r="C8" s="51"/>
      <c r="D8" s="49">
        <f>SUM(D9:D9)</f>
        <v>0</v>
      </c>
      <c r="E8" s="61" t="s">
        <v>23</v>
      </c>
      <c r="F8" s="67"/>
      <c r="G8" s="68" t="s">
        <v>23</v>
      </c>
      <c r="H8" s="68"/>
      <c r="I8" s="68"/>
      <c r="J8" s="68"/>
      <c r="K8" s="68"/>
      <c r="L8" s="68"/>
      <c r="M8" s="68"/>
      <c r="N8" s="68"/>
    </row>
    <row r="9" spans="1:14" x14ac:dyDescent="0.3">
      <c r="A9" s="62" t="s">
        <v>29</v>
      </c>
      <c r="B9" s="54">
        <f>F9*SUM(G9:N9)</f>
        <v>0</v>
      </c>
      <c r="C9" s="52">
        <v>0</v>
      </c>
      <c r="D9" s="54">
        <f>F9*SUM(G9:J9)*C9</f>
        <v>0</v>
      </c>
      <c r="E9" s="62" t="s">
        <v>27</v>
      </c>
      <c r="F9" s="69">
        <v>0</v>
      </c>
      <c r="G9" s="70">
        <v>1</v>
      </c>
      <c r="H9" s="70"/>
      <c r="I9" s="70"/>
      <c r="J9" s="70"/>
      <c r="K9" s="70"/>
      <c r="L9" s="70"/>
      <c r="M9" s="70"/>
      <c r="N9" s="70"/>
    </row>
    <row r="10" spans="1:14" s="15" customFormat="1" x14ac:dyDescent="0.3">
      <c r="A10" s="61" t="s">
        <v>30</v>
      </c>
      <c r="B10" s="49">
        <f>SUM(B11:B11)</f>
        <v>0</v>
      </c>
      <c r="C10" s="51"/>
      <c r="D10" s="49">
        <f>SUM(D11:D11)</f>
        <v>0</v>
      </c>
      <c r="E10" s="61" t="s">
        <v>23</v>
      </c>
      <c r="F10" s="67"/>
      <c r="G10" s="68" t="s">
        <v>23</v>
      </c>
      <c r="H10" s="68"/>
      <c r="I10" s="68"/>
      <c r="J10" s="68"/>
      <c r="K10" s="68"/>
      <c r="L10" s="68"/>
      <c r="M10" s="68"/>
      <c r="N10" s="68"/>
    </row>
    <row r="11" spans="1:14" x14ac:dyDescent="0.3">
      <c r="A11" s="62" t="s">
        <v>31</v>
      </c>
      <c r="B11" s="54">
        <f>F11*SUM(G11:N11)</f>
        <v>0</v>
      </c>
      <c r="C11" s="52">
        <v>0</v>
      </c>
      <c r="D11" s="54">
        <f>F11*SUM(G11:J11)*C11</f>
        <v>0</v>
      </c>
      <c r="E11" s="62" t="s">
        <v>32</v>
      </c>
      <c r="F11" s="69">
        <v>0</v>
      </c>
      <c r="G11" s="70">
        <v>1</v>
      </c>
      <c r="H11" s="70"/>
      <c r="I11" s="70"/>
      <c r="J11" s="70"/>
      <c r="K11" s="70">
        <v>1</v>
      </c>
      <c r="L11" s="70"/>
      <c r="M11" s="70"/>
      <c r="N11" s="70"/>
    </row>
    <row r="12" spans="1:14" s="15" customFormat="1" x14ac:dyDescent="0.3">
      <c r="A12" s="61" t="s">
        <v>33</v>
      </c>
      <c r="B12" s="49">
        <f>SUM(B13:B29)</f>
        <v>0</v>
      </c>
      <c r="C12" s="51"/>
      <c r="D12" s="49">
        <f>SUM(D13:D29)</f>
        <v>0</v>
      </c>
      <c r="E12" s="61" t="s">
        <v>23</v>
      </c>
      <c r="F12" s="67"/>
      <c r="G12" s="71">
        <f>SUM(G13:G29)</f>
        <v>2508</v>
      </c>
      <c r="H12" s="71">
        <f t="shared" ref="H12:N12" si="1">SUM(H13:H29)</f>
        <v>2508</v>
      </c>
      <c r="I12" s="71">
        <f t="shared" si="1"/>
        <v>2508</v>
      </c>
      <c r="J12" s="71">
        <f t="shared" si="1"/>
        <v>2508</v>
      </c>
      <c r="K12" s="71">
        <f t="shared" si="1"/>
        <v>2508</v>
      </c>
      <c r="L12" s="71">
        <f t="shared" si="1"/>
        <v>2508</v>
      </c>
      <c r="M12" s="71">
        <f t="shared" si="1"/>
        <v>2508</v>
      </c>
      <c r="N12" s="71">
        <f t="shared" si="1"/>
        <v>2508</v>
      </c>
    </row>
    <row r="13" spans="1:14" x14ac:dyDescent="0.3">
      <c r="A13" s="62" t="s">
        <v>34</v>
      </c>
      <c r="B13" s="54">
        <f>F13*SUM(G13:N13)</f>
        <v>0</v>
      </c>
      <c r="C13" s="52">
        <v>0.5</v>
      </c>
      <c r="D13" s="54">
        <f>F13*SUM(G13:J13)*C13</f>
        <v>0</v>
      </c>
      <c r="E13" s="62" t="s">
        <v>35</v>
      </c>
      <c r="F13" s="69">
        <v>0</v>
      </c>
      <c r="G13" s="72">
        <f>120*12</f>
        <v>1440</v>
      </c>
      <c r="H13" s="72">
        <f t="shared" ref="H13:N13" si="2">120*12</f>
        <v>1440</v>
      </c>
      <c r="I13" s="72">
        <f t="shared" si="2"/>
        <v>1440</v>
      </c>
      <c r="J13" s="72">
        <f t="shared" si="2"/>
        <v>1440</v>
      </c>
      <c r="K13" s="72">
        <f t="shared" si="2"/>
        <v>1440</v>
      </c>
      <c r="L13" s="72">
        <f t="shared" si="2"/>
        <v>1440</v>
      </c>
      <c r="M13" s="72">
        <f t="shared" si="2"/>
        <v>1440</v>
      </c>
      <c r="N13" s="72">
        <f t="shared" si="2"/>
        <v>1440</v>
      </c>
    </row>
    <row r="14" spans="1:14" x14ac:dyDescent="0.3">
      <c r="A14" s="62" t="s">
        <v>36</v>
      </c>
      <c r="B14" s="54">
        <f>F14*SUM(G14:N14)</f>
        <v>0</v>
      </c>
      <c r="C14" s="52">
        <v>0.5</v>
      </c>
      <c r="D14" s="54">
        <f t="shared" ref="D14:D29" si="3">F14*SUM(G14:J14)*C14</f>
        <v>0</v>
      </c>
      <c r="E14" s="62" t="s">
        <v>35</v>
      </c>
      <c r="F14" s="69">
        <v>0</v>
      </c>
      <c r="G14" s="72">
        <f>3*12</f>
        <v>36</v>
      </c>
      <c r="H14" s="72">
        <f t="shared" ref="H14:N14" si="4">3*12</f>
        <v>36</v>
      </c>
      <c r="I14" s="72">
        <f t="shared" si="4"/>
        <v>36</v>
      </c>
      <c r="J14" s="72">
        <f t="shared" si="4"/>
        <v>36</v>
      </c>
      <c r="K14" s="72">
        <f t="shared" si="4"/>
        <v>36</v>
      </c>
      <c r="L14" s="72">
        <f t="shared" si="4"/>
        <v>36</v>
      </c>
      <c r="M14" s="72">
        <f t="shared" si="4"/>
        <v>36</v>
      </c>
      <c r="N14" s="72">
        <f t="shared" si="4"/>
        <v>36</v>
      </c>
    </row>
    <row r="15" spans="1:14" x14ac:dyDescent="0.3">
      <c r="A15" s="62" t="s">
        <v>37</v>
      </c>
      <c r="B15" s="54">
        <f t="shared" ref="B15" si="5">F15*SUM(G15:N15)</f>
        <v>0</v>
      </c>
      <c r="C15" s="52">
        <v>0.5</v>
      </c>
      <c r="D15" s="54">
        <f t="shared" si="3"/>
        <v>0</v>
      </c>
      <c r="E15" s="62" t="s">
        <v>35</v>
      </c>
      <c r="F15" s="69">
        <v>0</v>
      </c>
      <c r="G15" s="72">
        <f>1*12</f>
        <v>12</v>
      </c>
      <c r="H15" s="72">
        <f t="shared" ref="H15:N15" si="6">1*12</f>
        <v>12</v>
      </c>
      <c r="I15" s="72">
        <f t="shared" si="6"/>
        <v>12</v>
      </c>
      <c r="J15" s="72">
        <f t="shared" si="6"/>
        <v>12</v>
      </c>
      <c r="K15" s="72">
        <f t="shared" si="6"/>
        <v>12</v>
      </c>
      <c r="L15" s="72">
        <f t="shared" si="6"/>
        <v>12</v>
      </c>
      <c r="M15" s="72">
        <f t="shared" si="6"/>
        <v>12</v>
      </c>
      <c r="N15" s="72">
        <f t="shared" si="6"/>
        <v>12</v>
      </c>
    </row>
    <row r="16" spans="1:14" x14ac:dyDescent="0.3">
      <c r="A16" s="62" t="s">
        <v>38</v>
      </c>
      <c r="B16" s="54">
        <f t="shared" ref="B16:B29" si="7">F16*SUM(G16:N16)</f>
        <v>0</v>
      </c>
      <c r="C16" s="52">
        <v>0.5</v>
      </c>
      <c r="D16" s="54">
        <f t="shared" si="3"/>
        <v>0</v>
      </c>
      <c r="E16" s="62" t="s">
        <v>35</v>
      </c>
      <c r="F16" s="69">
        <v>0</v>
      </c>
      <c r="G16" s="72">
        <f>13*12</f>
        <v>156</v>
      </c>
      <c r="H16" s="72">
        <f t="shared" ref="H16:N16" si="8">13*12</f>
        <v>156</v>
      </c>
      <c r="I16" s="72">
        <f t="shared" si="8"/>
        <v>156</v>
      </c>
      <c r="J16" s="72">
        <f t="shared" si="8"/>
        <v>156</v>
      </c>
      <c r="K16" s="72">
        <f t="shared" si="8"/>
        <v>156</v>
      </c>
      <c r="L16" s="72">
        <f t="shared" si="8"/>
        <v>156</v>
      </c>
      <c r="M16" s="72">
        <f t="shared" si="8"/>
        <v>156</v>
      </c>
      <c r="N16" s="72">
        <f t="shared" si="8"/>
        <v>156</v>
      </c>
    </row>
    <row r="17" spans="1:14" x14ac:dyDescent="0.3">
      <c r="A17" s="62" t="s">
        <v>39</v>
      </c>
      <c r="B17" s="54">
        <f t="shared" si="7"/>
        <v>0</v>
      </c>
      <c r="C17" s="52">
        <v>0.5</v>
      </c>
      <c r="D17" s="54">
        <f t="shared" si="3"/>
        <v>0</v>
      </c>
      <c r="E17" s="62" t="s">
        <v>35</v>
      </c>
      <c r="F17" s="69">
        <v>0</v>
      </c>
      <c r="G17" s="72">
        <f>2*12</f>
        <v>24</v>
      </c>
      <c r="H17" s="72">
        <f t="shared" ref="H17:N17" si="9">2*12</f>
        <v>24</v>
      </c>
      <c r="I17" s="72">
        <f t="shared" si="9"/>
        <v>24</v>
      </c>
      <c r="J17" s="72">
        <f t="shared" si="9"/>
        <v>24</v>
      </c>
      <c r="K17" s="72">
        <f t="shared" si="9"/>
        <v>24</v>
      </c>
      <c r="L17" s="72">
        <f t="shared" si="9"/>
        <v>24</v>
      </c>
      <c r="M17" s="72">
        <f t="shared" si="9"/>
        <v>24</v>
      </c>
      <c r="N17" s="72">
        <f t="shared" si="9"/>
        <v>24</v>
      </c>
    </row>
    <row r="18" spans="1:14" x14ac:dyDescent="0.3">
      <c r="A18" s="62" t="s">
        <v>40</v>
      </c>
      <c r="B18" s="54">
        <f t="shared" si="7"/>
        <v>0</v>
      </c>
      <c r="C18" s="52">
        <v>0.5</v>
      </c>
      <c r="D18" s="54">
        <f t="shared" si="3"/>
        <v>0</v>
      </c>
      <c r="E18" s="62" t="s">
        <v>35</v>
      </c>
      <c r="F18" s="69">
        <v>0</v>
      </c>
      <c r="G18" s="72">
        <f>14*12</f>
        <v>168</v>
      </c>
      <c r="H18" s="72">
        <f t="shared" ref="H18:N18" si="10">14*12</f>
        <v>168</v>
      </c>
      <c r="I18" s="72">
        <f t="shared" si="10"/>
        <v>168</v>
      </c>
      <c r="J18" s="72">
        <f t="shared" si="10"/>
        <v>168</v>
      </c>
      <c r="K18" s="72">
        <f t="shared" si="10"/>
        <v>168</v>
      </c>
      <c r="L18" s="72">
        <f t="shared" si="10"/>
        <v>168</v>
      </c>
      <c r="M18" s="72">
        <f t="shared" si="10"/>
        <v>168</v>
      </c>
      <c r="N18" s="72">
        <f t="shared" si="10"/>
        <v>168</v>
      </c>
    </row>
    <row r="19" spans="1:14" x14ac:dyDescent="0.3">
      <c r="A19" s="62" t="s">
        <v>41</v>
      </c>
      <c r="B19" s="54">
        <f t="shared" si="7"/>
        <v>0</v>
      </c>
      <c r="C19" s="52">
        <v>0</v>
      </c>
      <c r="D19" s="54">
        <f t="shared" si="3"/>
        <v>0</v>
      </c>
      <c r="E19" s="62" t="s">
        <v>35</v>
      </c>
      <c r="F19" s="69">
        <v>0</v>
      </c>
      <c r="G19" s="72">
        <f t="shared" ref="G19:N19" si="11">0*12</f>
        <v>0</v>
      </c>
      <c r="H19" s="72">
        <f t="shared" si="11"/>
        <v>0</v>
      </c>
      <c r="I19" s="72">
        <f t="shared" si="11"/>
        <v>0</v>
      </c>
      <c r="J19" s="72">
        <f t="shared" si="11"/>
        <v>0</v>
      </c>
      <c r="K19" s="72">
        <f t="shared" si="11"/>
        <v>0</v>
      </c>
      <c r="L19" s="72">
        <f t="shared" si="11"/>
        <v>0</v>
      </c>
      <c r="M19" s="72">
        <f t="shared" si="11"/>
        <v>0</v>
      </c>
      <c r="N19" s="72">
        <f t="shared" si="11"/>
        <v>0</v>
      </c>
    </row>
    <row r="20" spans="1:14" x14ac:dyDescent="0.3">
      <c r="A20" s="62" t="s">
        <v>42</v>
      </c>
      <c r="B20" s="54">
        <f t="shared" si="7"/>
        <v>0</v>
      </c>
      <c r="C20" s="52">
        <v>0</v>
      </c>
      <c r="D20" s="54">
        <f t="shared" si="3"/>
        <v>0</v>
      </c>
      <c r="E20" s="62" t="s">
        <v>35</v>
      </c>
      <c r="F20" s="69">
        <v>0</v>
      </c>
      <c r="G20" s="72">
        <f t="shared" ref="G20:N21" si="12">0*12</f>
        <v>0</v>
      </c>
      <c r="H20" s="72">
        <f t="shared" si="12"/>
        <v>0</v>
      </c>
      <c r="I20" s="72">
        <f t="shared" si="12"/>
        <v>0</v>
      </c>
      <c r="J20" s="72">
        <f t="shared" si="12"/>
        <v>0</v>
      </c>
      <c r="K20" s="72">
        <f t="shared" si="12"/>
        <v>0</v>
      </c>
      <c r="L20" s="72">
        <f t="shared" si="12"/>
        <v>0</v>
      </c>
      <c r="M20" s="72">
        <f t="shared" si="12"/>
        <v>0</v>
      </c>
      <c r="N20" s="72">
        <f t="shared" si="12"/>
        <v>0</v>
      </c>
    </row>
    <row r="21" spans="1:14" x14ac:dyDescent="0.3">
      <c r="A21" s="62" t="s">
        <v>43</v>
      </c>
      <c r="B21" s="54">
        <f t="shared" si="7"/>
        <v>0</v>
      </c>
      <c r="C21" s="52">
        <v>0</v>
      </c>
      <c r="D21" s="54">
        <f t="shared" si="3"/>
        <v>0</v>
      </c>
      <c r="E21" s="62" t="s">
        <v>35</v>
      </c>
      <c r="F21" s="69">
        <v>0</v>
      </c>
      <c r="G21" s="72">
        <f t="shared" si="12"/>
        <v>0</v>
      </c>
      <c r="H21" s="72">
        <f t="shared" si="12"/>
        <v>0</v>
      </c>
      <c r="I21" s="72">
        <f t="shared" si="12"/>
        <v>0</v>
      </c>
      <c r="J21" s="72">
        <f t="shared" si="12"/>
        <v>0</v>
      </c>
      <c r="K21" s="72">
        <f t="shared" si="12"/>
        <v>0</v>
      </c>
      <c r="L21" s="72">
        <f t="shared" si="12"/>
        <v>0</v>
      </c>
      <c r="M21" s="72">
        <f t="shared" si="12"/>
        <v>0</v>
      </c>
      <c r="N21" s="72">
        <f t="shared" si="12"/>
        <v>0</v>
      </c>
    </row>
    <row r="22" spans="1:14" x14ac:dyDescent="0.3">
      <c r="A22" s="62" t="s">
        <v>44</v>
      </c>
      <c r="B22" s="54">
        <f t="shared" si="7"/>
        <v>0</v>
      </c>
      <c r="C22" s="52">
        <v>0.5</v>
      </c>
      <c r="D22" s="54">
        <f t="shared" si="3"/>
        <v>0</v>
      </c>
      <c r="E22" s="62" t="s">
        <v>35</v>
      </c>
      <c r="F22" s="69">
        <v>0</v>
      </c>
      <c r="G22" s="72">
        <f>3*12</f>
        <v>36</v>
      </c>
      <c r="H22" s="72">
        <f t="shared" ref="H22:N22" si="13">3*12</f>
        <v>36</v>
      </c>
      <c r="I22" s="72">
        <f t="shared" si="13"/>
        <v>36</v>
      </c>
      <c r="J22" s="72">
        <f t="shared" si="13"/>
        <v>36</v>
      </c>
      <c r="K22" s="72">
        <f t="shared" si="13"/>
        <v>36</v>
      </c>
      <c r="L22" s="72">
        <f t="shared" si="13"/>
        <v>36</v>
      </c>
      <c r="M22" s="72">
        <f t="shared" si="13"/>
        <v>36</v>
      </c>
      <c r="N22" s="72">
        <f t="shared" si="13"/>
        <v>36</v>
      </c>
    </row>
    <row r="23" spans="1:14" x14ac:dyDescent="0.3">
      <c r="A23" s="62" t="s">
        <v>45</v>
      </c>
      <c r="B23" s="54">
        <f t="shared" si="7"/>
        <v>0</v>
      </c>
      <c r="C23" s="52">
        <v>0.5</v>
      </c>
      <c r="D23" s="54">
        <f t="shared" si="3"/>
        <v>0</v>
      </c>
      <c r="E23" s="62" t="s">
        <v>35</v>
      </c>
      <c r="F23" s="69">
        <v>0</v>
      </c>
      <c r="G23" s="72">
        <f>4*12</f>
        <v>48</v>
      </c>
      <c r="H23" s="72">
        <f t="shared" ref="H23:N23" si="14">4*12</f>
        <v>48</v>
      </c>
      <c r="I23" s="72">
        <f t="shared" si="14"/>
        <v>48</v>
      </c>
      <c r="J23" s="72">
        <f t="shared" si="14"/>
        <v>48</v>
      </c>
      <c r="K23" s="72">
        <f t="shared" si="14"/>
        <v>48</v>
      </c>
      <c r="L23" s="72">
        <f t="shared" si="14"/>
        <v>48</v>
      </c>
      <c r="M23" s="72">
        <f t="shared" si="14"/>
        <v>48</v>
      </c>
      <c r="N23" s="72">
        <f t="shared" si="14"/>
        <v>48</v>
      </c>
    </row>
    <row r="24" spans="1:14" x14ac:dyDescent="0.3">
      <c r="A24" s="62" t="s">
        <v>46</v>
      </c>
      <c r="B24" s="54">
        <f t="shared" si="7"/>
        <v>0</v>
      </c>
      <c r="C24" s="52">
        <v>0.5</v>
      </c>
      <c r="D24" s="54">
        <f t="shared" si="3"/>
        <v>0</v>
      </c>
      <c r="E24" s="62" t="s">
        <v>35</v>
      </c>
      <c r="F24" s="69">
        <v>0</v>
      </c>
      <c r="G24" s="72">
        <f>31*12</f>
        <v>372</v>
      </c>
      <c r="H24" s="72">
        <f t="shared" ref="H24:N24" si="15">31*12</f>
        <v>372</v>
      </c>
      <c r="I24" s="72">
        <f t="shared" si="15"/>
        <v>372</v>
      </c>
      <c r="J24" s="72">
        <f t="shared" si="15"/>
        <v>372</v>
      </c>
      <c r="K24" s="72">
        <f t="shared" si="15"/>
        <v>372</v>
      </c>
      <c r="L24" s="72">
        <f t="shared" si="15"/>
        <v>372</v>
      </c>
      <c r="M24" s="72">
        <f t="shared" si="15"/>
        <v>372</v>
      </c>
      <c r="N24" s="72">
        <f t="shared" si="15"/>
        <v>372</v>
      </c>
    </row>
    <row r="25" spans="1:14" x14ac:dyDescent="0.3">
      <c r="A25" s="62" t="s">
        <v>47</v>
      </c>
      <c r="B25" s="54">
        <f t="shared" si="7"/>
        <v>0</v>
      </c>
      <c r="C25" s="52">
        <v>0.5</v>
      </c>
      <c r="D25" s="54">
        <f t="shared" si="3"/>
        <v>0</v>
      </c>
      <c r="E25" s="62" t="s">
        <v>35</v>
      </c>
      <c r="F25" s="69">
        <v>0</v>
      </c>
      <c r="G25" s="72">
        <f>2*12</f>
        <v>24</v>
      </c>
      <c r="H25" s="72">
        <f t="shared" ref="H25:N25" si="16">2*12</f>
        <v>24</v>
      </c>
      <c r="I25" s="72">
        <f t="shared" si="16"/>
        <v>24</v>
      </c>
      <c r="J25" s="72">
        <f t="shared" si="16"/>
        <v>24</v>
      </c>
      <c r="K25" s="72">
        <f t="shared" si="16"/>
        <v>24</v>
      </c>
      <c r="L25" s="72">
        <f t="shared" si="16"/>
        <v>24</v>
      </c>
      <c r="M25" s="72">
        <f t="shared" si="16"/>
        <v>24</v>
      </c>
      <c r="N25" s="72">
        <f t="shared" si="16"/>
        <v>24</v>
      </c>
    </row>
    <row r="26" spans="1:14" x14ac:dyDescent="0.3">
      <c r="A26" s="62" t="s">
        <v>48</v>
      </c>
      <c r="B26" s="54">
        <f t="shared" si="7"/>
        <v>0</v>
      </c>
      <c r="C26" s="52">
        <v>0.5</v>
      </c>
      <c r="D26" s="54">
        <f t="shared" si="3"/>
        <v>0</v>
      </c>
      <c r="E26" s="62" t="s">
        <v>35</v>
      </c>
      <c r="F26" s="69">
        <v>0</v>
      </c>
      <c r="G26" s="72">
        <f>9*12</f>
        <v>108</v>
      </c>
      <c r="H26" s="72">
        <f t="shared" ref="H26:N26" si="17">9*12</f>
        <v>108</v>
      </c>
      <c r="I26" s="72">
        <f t="shared" si="17"/>
        <v>108</v>
      </c>
      <c r="J26" s="72">
        <f t="shared" si="17"/>
        <v>108</v>
      </c>
      <c r="K26" s="72">
        <f t="shared" si="17"/>
        <v>108</v>
      </c>
      <c r="L26" s="72">
        <f t="shared" si="17"/>
        <v>108</v>
      </c>
      <c r="M26" s="72">
        <f t="shared" si="17"/>
        <v>108</v>
      </c>
      <c r="N26" s="72">
        <f t="shared" si="17"/>
        <v>108</v>
      </c>
    </row>
    <row r="27" spans="1:14" x14ac:dyDescent="0.3">
      <c r="A27" s="62" t="s">
        <v>49</v>
      </c>
      <c r="B27" s="54">
        <f t="shared" si="7"/>
        <v>0</v>
      </c>
      <c r="C27" s="52">
        <v>0</v>
      </c>
      <c r="D27" s="54">
        <f t="shared" si="3"/>
        <v>0</v>
      </c>
      <c r="E27" s="62" t="s">
        <v>35</v>
      </c>
      <c r="F27" s="69">
        <v>0</v>
      </c>
      <c r="G27" s="72">
        <f>0*12</f>
        <v>0</v>
      </c>
      <c r="H27" s="72">
        <f t="shared" ref="H27:N27" si="18">0*12</f>
        <v>0</v>
      </c>
      <c r="I27" s="72">
        <f t="shared" si="18"/>
        <v>0</v>
      </c>
      <c r="J27" s="72">
        <f t="shared" si="18"/>
        <v>0</v>
      </c>
      <c r="K27" s="72">
        <f t="shared" si="18"/>
        <v>0</v>
      </c>
      <c r="L27" s="72">
        <f t="shared" si="18"/>
        <v>0</v>
      </c>
      <c r="M27" s="72">
        <f t="shared" si="18"/>
        <v>0</v>
      </c>
      <c r="N27" s="72">
        <f t="shared" si="18"/>
        <v>0</v>
      </c>
    </row>
    <row r="28" spans="1:14" x14ac:dyDescent="0.3">
      <c r="A28" s="62" t="s">
        <v>50</v>
      </c>
      <c r="B28" s="54">
        <f t="shared" si="7"/>
        <v>0</v>
      </c>
      <c r="C28" s="52">
        <v>0.5</v>
      </c>
      <c r="D28" s="54">
        <f t="shared" si="3"/>
        <v>0</v>
      </c>
      <c r="E28" s="62" t="s">
        <v>35</v>
      </c>
      <c r="F28" s="69">
        <v>0</v>
      </c>
      <c r="G28" s="72">
        <f>2*12</f>
        <v>24</v>
      </c>
      <c r="H28" s="72">
        <f t="shared" ref="H28:N28" si="19">2*12</f>
        <v>24</v>
      </c>
      <c r="I28" s="72">
        <f t="shared" si="19"/>
        <v>24</v>
      </c>
      <c r="J28" s="72">
        <f t="shared" si="19"/>
        <v>24</v>
      </c>
      <c r="K28" s="72">
        <f t="shared" si="19"/>
        <v>24</v>
      </c>
      <c r="L28" s="72">
        <f t="shared" si="19"/>
        <v>24</v>
      </c>
      <c r="M28" s="72">
        <f t="shared" si="19"/>
        <v>24</v>
      </c>
      <c r="N28" s="72">
        <f t="shared" si="19"/>
        <v>24</v>
      </c>
    </row>
    <row r="29" spans="1:14" x14ac:dyDescent="0.3">
      <c r="A29" s="62" t="s">
        <v>51</v>
      </c>
      <c r="B29" s="54">
        <f t="shared" si="7"/>
        <v>0</v>
      </c>
      <c r="C29" s="52">
        <v>0.5</v>
      </c>
      <c r="D29" s="54">
        <f t="shared" si="3"/>
        <v>0</v>
      </c>
      <c r="E29" s="62" t="s">
        <v>35</v>
      </c>
      <c r="F29" s="69">
        <v>0</v>
      </c>
      <c r="G29" s="72">
        <f>5*12</f>
        <v>60</v>
      </c>
      <c r="H29" s="72">
        <f t="shared" ref="H29:N29" si="20">5*12</f>
        <v>60</v>
      </c>
      <c r="I29" s="72">
        <f t="shared" si="20"/>
        <v>60</v>
      </c>
      <c r="J29" s="72">
        <f t="shared" si="20"/>
        <v>60</v>
      </c>
      <c r="K29" s="72">
        <f t="shared" si="20"/>
        <v>60</v>
      </c>
      <c r="L29" s="72">
        <f t="shared" si="20"/>
        <v>60</v>
      </c>
      <c r="M29" s="72">
        <f t="shared" si="20"/>
        <v>60</v>
      </c>
      <c r="N29" s="72">
        <f t="shared" si="20"/>
        <v>60</v>
      </c>
    </row>
    <row r="30" spans="1:14" s="15" customFormat="1" x14ac:dyDescent="0.3">
      <c r="A30" s="61" t="s">
        <v>52</v>
      </c>
      <c r="B30" s="49">
        <f>B31</f>
        <v>0</v>
      </c>
      <c r="C30" s="51">
        <v>0</v>
      </c>
      <c r="D30" s="49">
        <f>D31</f>
        <v>0</v>
      </c>
      <c r="E30" s="61" t="s">
        <v>23</v>
      </c>
      <c r="F30" s="67"/>
      <c r="G30" s="68" t="s">
        <v>23</v>
      </c>
      <c r="H30" s="68"/>
      <c r="I30" s="68"/>
      <c r="J30" s="68"/>
      <c r="K30" s="68"/>
      <c r="L30" s="68"/>
      <c r="M30" s="68"/>
      <c r="N30" s="68"/>
    </row>
    <row r="31" spans="1:14" x14ac:dyDescent="0.3">
      <c r="A31" s="62" t="s">
        <v>52</v>
      </c>
      <c r="B31" s="54">
        <f>F31*SUM(G31:N31)</f>
        <v>0</v>
      </c>
      <c r="C31" s="52">
        <v>0</v>
      </c>
      <c r="D31" s="54">
        <f>F31*SUM(G31:J31)*C31</f>
        <v>0</v>
      </c>
      <c r="E31" s="62"/>
      <c r="F31" s="120">
        <f>SUM('Doplňkové fixní služby'!H5:H264)</f>
        <v>0</v>
      </c>
      <c r="G31" s="72">
        <v>12</v>
      </c>
      <c r="H31" s="72">
        <v>12</v>
      </c>
      <c r="I31" s="72">
        <v>12</v>
      </c>
      <c r="J31" s="72">
        <v>12</v>
      </c>
      <c r="K31" s="72">
        <v>12</v>
      </c>
      <c r="L31" s="72">
        <v>12</v>
      </c>
      <c r="M31" s="72">
        <v>12</v>
      </c>
      <c r="N31" s="72">
        <v>12</v>
      </c>
    </row>
    <row r="32" spans="1:14" s="15" customFormat="1" x14ac:dyDescent="0.3">
      <c r="A32" s="61" t="s">
        <v>53</v>
      </c>
      <c r="B32" s="49">
        <f>SUM(B33:B49)</f>
        <v>0</v>
      </c>
      <c r="C32" s="51"/>
      <c r="D32" s="49">
        <f>SUM(D33:D49)</f>
        <v>0</v>
      </c>
      <c r="E32" s="61" t="s">
        <v>23</v>
      </c>
      <c r="F32" s="67"/>
      <c r="G32" s="68" t="s">
        <v>23</v>
      </c>
      <c r="H32" s="68"/>
      <c r="I32" s="68"/>
      <c r="J32" s="68"/>
      <c r="K32" s="68"/>
      <c r="L32" s="68"/>
      <c r="M32" s="68"/>
      <c r="N32" s="68"/>
    </row>
    <row r="33" spans="1:15" x14ac:dyDescent="0.3">
      <c r="A33" s="62" t="s">
        <v>34</v>
      </c>
      <c r="B33" s="54">
        <f t="shared" ref="B33:B49" si="21">F33*SUM(G33:N33)</f>
        <v>0</v>
      </c>
      <c r="C33" s="52">
        <v>0</v>
      </c>
      <c r="D33" s="54">
        <f t="shared" ref="D33:D49" si="22">F33*SUM(G33:J33)*C33</f>
        <v>0</v>
      </c>
      <c r="E33" s="62" t="s">
        <v>54</v>
      </c>
      <c r="F33" s="69">
        <v>0</v>
      </c>
      <c r="G33" s="72">
        <v>1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</row>
    <row r="34" spans="1:15" x14ac:dyDescent="0.3">
      <c r="A34" s="62" t="s">
        <v>36</v>
      </c>
      <c r="B34" s="54">
        <f t="shared" si="21"/>
        <v>0</v>
      </c>
      <c r="C34" s="52">
        <v>0</v>
      </c>
      <c r="D34" s="54">
        <f t="shared" si="22"/>
        <v>0</v>
      </c>
      <c r="E34" s="62" t="s">
        <v>54</v>
      </c>
      <c r="F34" s="69"/>
      <c r="G34" s="72">
        <v>1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</row>
    <row r="35" spans="1:15" x14ac:dyDescent="0.3">
      <c r="A35" s="62" t="s">
        <v>37</v>
      </c>
      <c r="B35" s="54">
        <f t="shared" si="21"/>
        <v>0</v>
      </c>
      <c r="C35" s="52">
        <v>0</v>
      </c>
      <c r="D35" s="54">
        <f t="shared" si="22"/>
        <v>0</v>
      </c>
      <c r="E35" s="62" t="s">
        <v>54</v>
      </c>
      <c r="F35" s="69"/>
      <c r="G35" s="72">
        <v>1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</row>
    <row r="36" spans="1:15" x14ac:dyDescent="0.3">
      <c r="A36" s="62" t="s">
        <v>38</v>
      </c>
      <c r="B36" s="54">
        <f t="shared" si="21"/>
        <v>0</v>
      </c>
      <c r="C36" s="52">
        <v>0</v>
      </c>
      <c r="D36" s="54">
        <f t="shared" si="22"/>
        <v>0</v>
      </c>
      <c r="E36" s="62" t="s">
        <v>54</v>
      </c>
      <c r="F36" s="69"/>
      <c r="G36" s="72">
        <v>1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</row>
    <row r="37" spans="1:15" x14ac:dyDescent="0.3">
      <c r="A37" s="62" t="s">
        <v>39</v>
      </c>
      <c r="B37" s="54">
        <f t="shared" si="21"/>
        <v>0</v>
      </c>
      <c r="C37" s="52">
        <v>0</v>
      </c>
      <c r="D37" s="54">
        <f t="shared" si="22"/>
        <v>0</v>
      </c>
      <c r="E37" s="62" t="s">
        <v>54</v>
      </c>
      <c r="F37" s="69"/>
      <c r="G37" s="72">
        <v>1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</row>
    <row r="38" spans="1:15" x14ac:dyDescent="0.3">
      <c r="A38" s="62" t="s">
        <v>40</v>
      </c>
      <c r="B38" s="54">
        <f t="shared" si="21"/>
        <v>0</v>
      </c>
      <c r="C38" s="52">
        <v>0</v>
      </c>
      <c r="D38" s="54">
        <f t="shared" si="22"/>
        <v>0</v>
      </c>
      <c r="E38" s="62" t="s">
        <v>54</v>
      </c>
      <c r="F38" s="69">
        <v>0</v>
      </c>
      <c r="G38" s="72">
        <v>1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</row>
    <row r="39" spans="1:15" x14ac:dyDescent="0.3">
      <c r="A39" s="62" t="s">
        <v>41</v>
      </c>
      <c r="B39" s="54">
        <f t="shared" si="21"/>
        <v>0</v>
      </c>
      <c r="C39" s="52">
        <v>0</v>
      </c>
      <c r="D39" s="54">
        <f t="shared" si="22"/>
        <v>0</v>
      </c>
      <c r="E39" s="62" t="s">
        <v>54</v>
      </c>
      <c r="F39" s="69">
        <v>0</v>
      </c>
      <c r="G39" s="72">
        <v>1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</row>
    <row r="40" spans="1:15" x14ac:dyDescent="0.3">
      <c r="A40" s="62" t="s">
        <v>42</v>
      </c>
      <c r="B40" s="54">
        <f t="shared" si="21"/>
        <v>0</v>
      </c>
      <c r="C40" s="52">
        <v>0</v>
      </c>
      <c r="D40" s="54">
        <f t="shared" si="22"/>
        <v>0</v>
      </c>
      <c r="E40" s="62" t="s">
        <v>54</v>
      </c>
      <c r="F40" s="69">
        <v>0</v>
      </c>
      <c r="G40" s="72">
        <v>1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</row>
    <row r="41" spans="1:15" x14ac:dyDescent="0.3">
      <c r="A41" s="62" t="s">
        <v>43</v>
      </c>
      <c r="B41" s="54">
        <f t="shared" si="21"/>
        <v>0</v>
      </c>
      <c r="C41" s="52">
        <v>0</v>
      </c>
      <c r="D41" s="54">
        <f t="shared" si="22"/>
        <v>0</v>
      </c>
      <c r="E41" s="62" t="s">
        <v>54</v>
      </c>
      <c r="F41" s="69">
        <v>0</v>
      </c>
      <c r="G41" s="72">
        <v>1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</row>
    <row r="42" spans="1:15" x14ac:dyDescent="0.3">
      <c r="A42" s="62" t="s">
        <v>44</v>
      </c>
      <c r="B42" s="54">
        <f t="shared" si="21"/>
        <v>0</v>
      </c>
      <c r="C42" s="52">
        <v>0</v>
      </c>
      <c r="D42" s="54">
        <f t="shared" si="22"/>
        <v>0</v>
      </c>
      <c r="E42" s="62" t="s">
        <v>54</v>
      </c>
      <c r="F42" s="69">
        <v>0</v>
      </c>
      <c r="G42" s="72">
        <v>1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</row>
    <row r="43" spans="1:15" x14ac:dyDescent="0.3">
      <c r="A43" s="62" t="s">
        <v>45</v>
      </c>
      <c r="B43" s="54">
        <f t="shared" si="21"/>
        <v>0</v>
      </c>
      <c r="C43" s="52">
        <v>0</v>
      </c>
      <c r="D43" s="54">
        <f t="shared" si="22"/>
        <v>0</v>
      </c>
      <c r="E43" s="62" t="s">
        <v>54</v>
      </c>
      <c r="F43" s="69">
        <v>0</v>
      </c>
      <c r="G43" s="72">
        <v>1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</row>
    <row r="44" spans="1:15" x14ac:dyDescent="0.3">
      <c r="A44" s="62" t="s">
        <v>46</v>
      </c>
      <c r="B44" s="54">
        <f t="shared" si="21"/>
        <v>0</v>
      </c>
      <c r="C44" s="52">
        <v>0</v>
      </c>
      <c r="D44" s="54">
        <f t="shared" si="22"/>
        <v>0</v>
      </c>
      <c r="E44" s="62" t="s">
        <v>54</v>
      </c>
      <c r="F44" s="69">
        <v>0</v>
      </c>
      <c r="G44" s="72">
        <v>1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>
        <v>0</v>
      </c>
    </row>
    <row r="45" spans="1:15" x14ac:dyDescent="0.3">
      <c r="A45" s="62" t="s">
        <v>47</v>
      </c>
      <c r="B45" s="54">
        <f t="shared" si="21"/>
        <v>0</v>
      </c>
      <c r="C45" s="52">
        <v>0</v>
      </c>
      <c r="D45" s="54">
        <f t="shared" si="22"/>
        <v>0</v>
      </c>
      <c r="E45" s="62" t="s">
        <v>54</v>
      </c>
      <c r="F45" s="69">
        <v>0</v>
      </c>
      <c r="G45" s="72">
        <v>1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</row>
    <row r="46" spans="1:15" x14ac:dyDescent="0.3">
      <c r="A46" s="62" t="s">
        <v>48</v>
      </c>
      <c r="B46" s="54">
        <f t="shared" si="21"/>
        <v>0</v>
      </c>
      <c r="C46" s="52">
        <v>0</v>
      </c>
      <c r="D46" s="54">
        <f t="shared" si="22"/>
        <v>0</v>
      </c>
      <c r="E46" s="62" t="s">
        <v>54</v>
      </c>
      <c r="F46" s="69">
        <v>0</v>
      </c>
      <c r="G46" s="72">
        <v>1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23"/>
    </row>
    <row r="47" spans="1:15" x14ac:dyDescent="0.3">
      <c r="A47" s="62" t="s">
        <v>49</v>
      </c>
      <c r="B47" s="54">
        <f t="shared" si="21"/>
        <v>0</v>
      </c>
      <c r="C47" s="52">
        <v>0</v>
      </c>
      <c r="D47" s="54">
        <f t="shared" si="22"/>
        <v>0</v>
      </c>
      <c r="E47" s="62" t="s">
        <v>54</v>
      </c>
      <c r="F47" s="69">
        <v>0</v>
      </c>
      <c r="G47" s="72">
        <v>1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</row>
    <row r="48" spans="1:15" x14ac:dyDescent="0.3">
      <c r="A48" s="62" t="s">
        <v>50</v>
      </c>
      <c r="B48" s="54">
        <f t="shared" si="21"/>
        <v>0</v>
      </c>
      <c r="C48" s="52">
        <v>0</v>
      </c>
      <c r="D48" s="54">
        <f t="shared" si="22"/>
        <v>0</v>
      </c>
      <c r="E48" s="62" t="s">
        <v>54</v>
      </c>
      <c r="F48" s="69">
        <v>0</v>
      </c>
      <c r="G48" s="72">
        <v>1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</row>
    <row r="49" spans="1:16" x14ac:dyDescent="0.3">
      <c r="A49" s="62" t="s">
        <v>55</v>
      </c>
      <c r="B49" s="54">
        <f t="shared" si="21"/>
        <v>0</v>
      </c>
      <c r="C49" s="52">
        <v>0</v>
      </c>
      <c r="D49" s="54">
        <f t="shared" si="22"/>
        <v>0</v>
      </c>
      <c r="E49" s="62" t="s">
        <v>54</v>
      </c>
      <c r="F49" s="69">
        <v>0</v>
      </c>
      <c r="G49" s="72">
        <v>1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</row>
    <row r="50" spans="1:16" s="15" customFormat="1" x14ac:dyDescent="0.3">
      <c r="A50" s="61" t="s">
        <v>56</v>
      </c>
      <c r="B50" s="49">
        <f>SUM(B51:B55)</f>
        <v>0</v>
      </c>
      <c r="C50" s="51"/>
      <c r="D50" s="49">
        <f>SUM(D51:D55)</f>
        <v>0</v>
      </c>
      <c r="E50" s="61" t="s">
        <v>23</v>
      </c>
      <c r="F50" s="67"/>
      <c r="G50" s="68" t="s">
        <v>23</v>
      </c>
      <c r="H50" s="68"/>
      <c r="I50" s="68"/>
      <c r="J50" s="68"/>
      <c r="K50" s="68"/>
      <c r="L50" s="68"/>
      <c r="M50" s="68"/>
      <c r="N50" s="68"/>
      <c r="P50" s="24"/>
    </row>
    <row r="51" spans="1:16" x14ac:dyDescent="0.3">
      <c r="A51" s="62" t="s">
        <v>57</v>
      </c>
      <c r="B51" s="54">
        <f>F51*SUM(G51:N51)</f>
        <v>0</v>
      </c>
      <c r="C51" s="52">
        <v>0</v>
      </c>
      <c r="D51" s="54">
        <f>F51*SUM(G51:J51)*C51</f>
        <v>0</v>
      </c>
      <c r="E51" s="62" t="s">
        <v>35</v>
      </c>
      <c r="F51" s="69">
        <v>0</v>
      </c>
      <c r="G51" s="72">
        <v>12</v>
      </c>
      <c r="H51" s="72">
        <v>12</v>
      </c>
      <c r="I51" s="72">
        <v>12</v>
      </c>
      <c r="J51" s="72">
        <v>12</v>
      </c>
      <c r="K51" s="72">
        <v>12</v>
      </c>
      <c r="L51" s="72">
        <v>12</v>
      </c>
      <c r="M51" s="72">
        <v>12</v>
      </c>
      <c r="N51" s="72">
        <v>12</v>
      </c>
    </row>
    <row r="52" spans="1:16" x14ac:dyDescent="0.3">
      <c r="A52" s="62" t="s">
        <v>58</v>
      </c>
      <c r="B52" s="54">
        <f>F52*SUM(G52:N52)</f>
        <v>0</v>
      </c>
      <c r="C52" s="52">
        <v>0</v>
      </c>
      <c r="D52" s="54">
        <f>F52*SUM(G52:J52)*C52</f>
        <v>0</v>
      </c>
      <c r="E52" s="62" t="s">
        <v>35</v>
      </c>
      <c r="F52" s="69">
        <v>0</v>
      </c>
      <c r="G52" s="72">
        <v>12</v>
      </c>
      <c r="H52" s="72">
        <v>12</v>
      </c>
      <c r="I52" s="72">
        <v>12</v>
      </c>
      <c r="J52" s="72">
        <v>12</v>
      </c>
      <c r="K52" s="72">
        <v>12</v>
      </c>
      <c r="L52" s="72">
        <v>12</v>
      </c>
      <c r="M52" s="72">
        <v>12</v>
      </c>
      <c r="N52" s="72">
        <v>12</v>
      </c>
    </row>
    <row r="53" spans="1:16" x14ac:dyDescent="0.3">
      <c r="A53" s="62" t="s">
        <v>59</v>
      </c>
      <c r="B53" s="54">
        <f>F53*SUM(G53:N53)</f>
        <v>0</v>
      </c>
      <c r="C53" s="52">
        <v>0</v>
      </c>
      <c r="D53" s="54">
        <f>F53*SUM(G53:J53)*C53</f>
        <v>0</v>
      </c>
      <c r="E53" s="62" t="s">
        <v>60</v>
      </c>
      <c r="F53" s="69"/>
      <c r="G53" s="72">
        <v>3</v>
      </c>
      <c r="H53" s="72">
        <v>3</v>
      </c>
      <c r="I53" s="72">
        <v>3</v>
      </c>
      <c r="J53" s="72">
        <v>3</v>
      </c>
      <c r="K53" s="72">
        <v>3</v>
      </c>
      <c r="L53" s="72">
        <v>3</v>
      </c>
      <c r="M53" s="72">
        <v>3</v>
      </c>
      <c r="N53" s="72">
        <v>3</v>
      </c>
    </row>
    <row r="54" spans="1:16" x14ac:dyDescent="0.3">
      <c r="A54" s="62" t="s">
        <v>61</v>
      </c>
      <c r="B54" s="54">
        <f>F54*SUM(G54:N54)</f>
        <v>0</v>
      </c>
      <c r="C54" s="52">
        <v>0</v>
      </c>
      <c r="D54" s="54">
        <f>F54*SUM(G54:J54)*C54</f>
        <v>0</v>
      </c>
      <c r="E54" s="62" t="s">
        <v>60</v>
      </c>
      <c r="F54" s="69">
        <v>0</v>
      </c>
      <c r="G54" s="72">
        <v>2</v>
      </c>
      <c r="H54" s="72">
        <v>2</v>
      </c>
      <c r="I54" s="72">
        <v>2</v>
      </c>
      <c r="J54" s="72">
        <v>2</v>
      </c>
      <c r="K54" s="72">
        <v>2</v>
      </c>
      <c r="L54" s="72">
        <v>2</v>
      </c>
      <c r="M54" s="72">
        <v>2</v>
      </c>
      <c r="N54" s="72">
        <v>2</v>
      </c>
    </row>
    <row r="55" spans="1:16" x14ac:dyDescent="0.3">
      <c r="A55" s="62" t="s">
        <v>62</v>
      </c>
      <c r="B55" s="54">
        <f>F55*SUM(G55:N55)</f>
        <v>0</v>
      </c>
      <c r="C55" s="52">
        <v>0</v>
      </c>
      <c r="D55" s="54">
        <f>F55*SUM(G55:J55)*C55</f>
        <v>0</v>
      </c>
      <c r="E55" s="62" t="s">
        <v>35</v>
      </c>
      <c r="F55" s="69">
        <v>0</v>
      </c>
      <c r="G55" s="72">
        <v>12</v>
      </c>
      <c r="H55" s="72">
        <v>12</v>
      </c>
      <c r="I55" s="72">
        <v>12</v>
      </c>
      <c r="J55" s="72">
        <v>12</v>
      </c>
      <c r="K55" s="72">
        <v>12</v>
      </c>
      <c r="L55" s="72">
        <v>12</v>
      </c>
      <c r="M55" s="72">
        <v>12</v>
      </c>
      <c r="N55" s="72">
        <v>12</v>
      </c>
    </row>
    <row r="56" spans="1:16" s="15" customFormat="1" x14ac:dyDescent="0.3">
      <c r="A56" s="61" t="s">
        <v>63</v>
      </c>
      <c r="B56" s="49">
        <f>SUM(B57:B57)</f>
        <v>0</v>
      </c>
      <c r="C56" s="51"/>
      <c r="D56" s="49">
        <f>SUM(D57:D57)</f>
        <v>0</v>
      </c>
      <c r="E56" s="61" t="s">
        <v>23</v>
      </c>
      <c r="F56" s="67"/>
      <c r="G56" s="68" t="s">
        <v>23</v>
      </c>
      <c r="H56" s="68"/>
      <c r="I56" s="68"/>
      <c r="J56" s="68"/>
      <c r="K56" s="68"/>
      <c r="L56" s="68"/>
      <c r="M56" s="68"/>
      <c r="N56" s="68"/>
    </row>
    <row r="57" spans="1:16" x14ac:dyDescent="0.3">
      <c r="A57" s="63" t="s">
        <v>63</v>
      </c>
      <c r="B57" s="55">
        <f>F57*SUM(G57:N57)</f>
        <v>0</v>
      </c>
      <c r="C57" s="53">
        <v>0</v>
      </c>
      <c r="D57" s="55">
        <f>F57*SUM(G57:J57)*C57</f>
        <v>0</v>
      </c>
      <c r="E57" s="63" t="s">
        <v>35</v>
      </c>
      <c r="F57" s="73"/>
      <c r="G57" s="74">
        <v>12</v>
      </c>
      <c r="H57" s="74">
        <f t="shared" ref="H57:N57" si="23">G57</f>
        <v>12</v>
      </c>
      <c r="I57" s="74">
        <f t="shared" si="23"/>
        <v>12</v>
      </c>
      <c r="J57" s="74">
        <f t="shared" si="23"/>
        <v>12</v>
      </c>
      <c r="K57" s="74">
        <f t="shared" si="23"/>
        <v>12</v>
      </c>
      <c r="L57" s="74">
        <f t="shared" si="23"/>
        <v>12</v>
      </c>
      <c r="M57" s="74">
        <f t="shared" si="23"/>
        <v>12</v>
      </c>
      <c r="N57" s="74">
        <f t="shared" si="23"/>
        <v>12</v>
      </c>
    </row>
    <row r="58" spans="1:16" x14ac:dyDescent="0.3">
      <c r="A58" s="61" t="s">
        <v>64</v>
      </c>
      <c r="B58" s="22">
        <f>((B13+B14+B15+B16+B17+B18+B19+B20+B21+B22+B23+B24+B25+B26+B27+B28+B29+B51+B52+B55)/96)+F31</f>
        <v>0</v>
      </c>
      <c r="C58" s="47"/>
      <c r="D58" s="22"/>
      <c r="E58" s="21"/>
      <c r="F58" s="67"/>
      <c r="G58" s="68"/>
      <c r="H58" s="68"/>
      <c r="I58" s="68"/>
      <c r="J58" s="68"/>
      <c r="K58" s="68"/>
      <c r="L58" s="68"/>
      <c r="M58" s="68"/>
      <c r="N58" s="68"/>
    </row>
  </sheetData>
  <sheetProtection algorithmName="SHA-512" hashValue="GJFpbMmW/y17+BCkKUqVkgsUYUylp3xc6t9YkFVlwcTF2qCpkil3hTOYLJlJfxLNpgnXTcfWccge3XtQvMRL1g==" saltValue="31X+gYcTnP2jcElZ/vkIug==" spinCount="100000" sheet="1" objects="1" scenarios="1"/>
  <mergeCells count="2">
    <mergeCell ref="A1:N1"/>
    <mergeCell ref="G2:N2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7B59-416F-4E7E-AA04-2C494C64D066}">
  <sheetPr codeName="List3"/>
  <dimension ref="A1:J264"/>
  <sheetViews>
    <sheetView showGridLines="0" zoomScaleNormal="100" workbookViewId="0">
      <pane xSplit="1" ySplit="4" topLeftCell="B16" activePane="bottomRight" state="frozen"/>
      <selection pane="topRight" activeCell="B17" sqref="B17"/>
      <selection pane="bottomLeft" activeCell="B17" sqref="B17"/>
      <selection pane="bottomRight" activeCell="E14" sqref="E14"/>
    </sheetView>
  </sheetViews>
  <sheetFormatPr defaultColWidth="8.88671875" defaultRowHeight="14.4" x14ac:dyDescent="0.3"/>
  <cols>
    <col min="1" max="1" width="61" style="43" customWidth="1"/>
    <col min="2" max="2" width="20.6640625" style="129" customWidth="1"/>
    <col min="3" max="3" width="20.6640625" style="43" customWidth="1"/>
    <col min="4" max="4" width="20.6640625" style="44" customWidth="1"/>
    <col min="5" max="5" width="20.6640625" style="45" customWidth="1"/>
    <col min="6" max="7" width="20.6640625" style="46" customWidth="1"/>
    <col min="8" max="8" width="20.6640625" style="43" customWidth="1"/>
    <col min="9" max="16384" width="8.88671875" style="26"/>
  </cols>
  <sheetData>
    <row r="1" spans="1:10" ht="39.75" customHeight="1" x14ac:dyDescent="0.3">
      <c r="A1" s="147" t="s">
        <v>65</v>
      </c>
      <c r="B1" s="148"/>
      <c r="C1" s="148"/>
      <c r="D1" s="148"/>
      <c r="E1" s="148"/>
      <c r="F1" s="148"/>
      <c r="G1" s="148"/>
      <c r="H1" s="148"/>
    </row>
    <row r="2" spans="1:10" s="28" customFormat="1" ht="63.75" customHeight="1" x14ac:dyDescent="0.3">
      <c r="A2" s="27" t="s">
        <v>66</v>
      </c>
      <c r="B2" s="149" t="s">
        <v>67</v>
      </c>
      <c r="C2" s="149"/>
      <c r="D2" s="149"/>
      <c r="E2" s="149"/>
      <c r="F2" s="149"/>
      <c r="G2" s="149"/>
      <c r="H2" s="150"/>
    </row>
    <row r="3" spans="1:10" x14ac:dyDescent="0.3">
      <c r="A3" s="29" t="s">
        <v>20</v>
      </c>
      <c r="B3" s="151" t="s">
        <v>68</v>
      </c>
      <c r="C3" s="152"/>
      <c r="D3" s="153" t="s">
        <v>69</v>
      </c>
      <c r="E3" s="154"/>
      <c r="F3" s="153" t="s">
        <v>70</v>
      </c>
      <c r="G3" s="154"/>
      <c r="H3" s="30" t="s">
        <v>70</v>
      </c>
    </row>
    <row r="4" spans="1:10" x14ac:dyDescent="0.3">
      <c r="A4" s="31" t="s">
        <v>71</v>
      </c>
      <c r="B4" s="121" t="s">
        <v>72</v>
      </c>
      <c r="C4" s="32" t="s">
        <v>73</v>
      </c>
      <c r="D4" s="33" t="s">
        <v>72</v>
      </c>
      <c r="E4" s="32" t="s">
        <v>73</v>
      </c>
      <c r="F4" s="34" t="s">
        <v>72</v>
      </c>
      <c r="G4" s="32" t="s">
        <v>73</v>
      </c>
      <c r="H4" s="35" t="s">
        <v>74</v>
      </c>
    </row>
    <row r="5" spans="1:10" x14ac:dyDescent="0.3">
      <c r="A5" s="36" t="s">
        <v>75</v>
      </c>
      <c r="B5" s="122"/>
      <c r="C5" s="78"/>
      <c r="D5" s="103">
        <v>10831</v>
      </c>
      <c r="E5" s="104">
        <v>0</v>
      </c>
      <c r="F5" s="83">
        <f>B5*D5</f>
        <v>0</v>
      </c>
      <c r="G5" s="84">
        <f>C5*E5</f>
        <v>0</v>
      </c>
      <c r="H5" s="85">
        <f>F5+G5</f>
        <v>0</v>
      </c>
      <c r="J5" s="119"/>
    </row>
    <row r="6" spans="1:10" x14ac:dyDescent="0.3">
      <c r="A6" s="37" t="s">
        <v>76</v>
      </c>
      <c r="B6" s="123"/>
      <c r="C6" s="79"/>
      <c r="D6" s="103">
        <v>11617</v>
      </c>
      <c r="E6" s="105">
        <v>0</v>
      </c>
      <c r="F6" s="86">
        <f>B6*D6</f>
        <v>0</v>
      </c>
      <c r="G6" s="87">
        <f t="shared" ref="G6:G69" si="0">C6*E6</f>
        <v>0</v>
      </c>
      <c r="H6" s="88">
        <f>F6+G6</f>
        <v>0</v>
      </c>
      <c r="J6" s="119"/>
    </row>
    <row r="7" spans="1:10" x14ac:dyDescent="0.3">
      <c r="A7" s="37" t="s">
        <v>77</v>
      </c>
      <c r="B7" s="123"/>
      <c r="C7" s="79"/>
      <c r="D7" s="103">
        <v>7634</v>
      </c>
      <c r="E7" s="105">
        <v>0</v>
      </c>
      <c r="F7" s="86">
        <f>B7*D7</f>
        <v>0</v>
      </c>
      <c r="G7" s="87">
        <f t="shared" si="0"/>
        <v>0</v>
      </c>
      <c r="H7" s="88">
        <f>F7+G7</f>
        <v>0</v>
      </c>
      <c r="J7" s="119"/>
    </row>
    <row r="8" spans="1:10" x14ac:dyDescent="0.3">
      <c r="A8" s="37" t="s">
        <v>78</v>
      </c>
      <c r="B8" s="124"/>
      <c r="C8" s="80"/>
      <c r="D8" s="103">
        <v>415</v>
      </c>
      <c r="E8" s="106">
        <v>0</v>
      </c>
      <c r="F8" s="89">
        <f>B8*D8</f>
        <v>0</v>
      </c>
      <c r="G8" s="90">
        <f t="shared" si="0"/>
        <v>0</v>
      </c>
      <c r="H8" s="91">
        <f>F8+G8</f>
        <v>0</v>
      </c>
      <c r="J8" s="119"/>
    </row>
    <row r="9" spans="1:10" x14ac:dyDescent="0.3">
      <c r="A9" s="38" t="s">
        <v>79</v>
      </c>
      <c r="B9" s="125"/>
      <c r="C9" s="81"/>
      <c r="D9" s="103">
        <v>5700</v>
      </c>
      <c r="E9" s="107">
        <v>0</v>
      </c>
      <c r="F9" s="92">
        <f>B9*D9</f>
        <v>0</v>
      </c>
      <c r="G9" s="93">
        <f t="shared" si="0"/>
        <v>0</v>
      </c>
      <c r="H9" s="94">
        <f>F9+G9</f>
        <v>0</v>
      </c>
      <c r="J9" s="119"/>
    </row>
    <row r="10" spans="1:10" ht="15" customHeight="1" x14ac:dyDescent="0.3">
      <c r="A10" s="39" t="s">
        <v>80</v>
      </c>
      <c r="B10" s="126"/>
      <c r="C10" s="95"/>
      <c r="D10" s="108">
        <v>0</v>
      </c>
      <c r="E10" s="109">
        <v>23775</v>
      </c>
      <c r="F10" s="96">
        <f t="shared" ref="F10:F69" si="1">B10*D10</f>
        <v>0</v>
      </c>
      <c r="G10" s="97">
        <f t="shared" si="0"/>
        <v>0</v>
      </c>
      <c r="H10" s="98">
        <f t="shared" ref="H10:H69" si="2">F10+G10</f>
        <v>0</v>
      </c>
      <c r="J10" s="119"/>
    </row>
    <row r="11" spans="1:10" ht="15" customHeight="1" x14ac:dyDescent="0.3">
      <c r="A11" s="40" t="s">
        <v>81</v>
      </c>
      <c r="B11" s="127"/>
      <c r="C11" s="99"/>
      <c r="D11" s="105">
        <v>0</v>
      </c>
      <c r="E11" s="103">
        <v>183507</v>
      </c>
      <c r="F11" s="86">
        <f t="shared" si="1"/>
        <v>0</v>
      </c>
      <c r="G11" s="87">
        <f t="shared" si="0"/>
        <v>0</v>
      </c>
      <c r="H11" s="88">
        <f t="shared" si="2"/>
        <v>0</v>
      </c>
      <c r="J11" s="119"/>
    </row>
    <row r="12" spans="1:10" ht="15" customHeight="1" x14ac:dyDescent="0.3">
      <c r="A12" s="40" t="s">
        <v>82</v>
      </c>
      <c r="B12" s="127"/>
      <c r="C12" s="99"/>
      <c r="D12" s="105">
        <v>0</v>
      </c>
      <c r="E12" s="103">
        <v>157701</v>
      </c>
      <c r="F12" s="86">
        <f t="shared" si="1"/>
        <v>0</v>
      </c>
      <c r="G12" s="87">
        <f t="shared" si="0"/>
        <v>0</v>
      </c>
      <c r="H12" s="88">
        <f t="shared" si="2"/>
        <v>0</v>
      </c>
      <c r="J12" s="119"/>
    </row>
    <row r="13" spans="1:10" ht="15" customHeight="1" x14ac:dyDescent="0.3">
      <c r="A13" s="40" t="s">
        <v>83</v>
      </c>
      <c r="B13" s="127"/>
      <c r="C13" s="99"/>
      <c r="D13" s="105">
        <v>0</v>
      </c>
      <c r="E13" s="103">
        <v>128880</v>
      </c>
      <c r="F13" s="86">
        <f t="shared" si="1"/>
        <v>0</v>
      </c>
      <c r="G13" s="87">
        <f t="shared" si="0"/>
        <v>0</v>
      </c>
      <c r="H13" s="88">
        <f t="shared" si="2"/>
        <v>0</v>
      </c>
      <c r="J13" s="119"/>
    </row>
    <row r="14" spans="1:10" ht="15" customHeight="1" x14ac:dyDescent="0.3">
      <c r="A14" s="40" t="s">
        <v>84</v>
      </c>
      <c r="B14" s="127"/>
      <c r="C14" s="99"/>
      <c r="D14" s="105">
        <v>0</v>
      </c>
      <c r="E14" s="103">
        <v>26823</v>
      </c>
      <c r="F14" s="86">
        <f t="shared" si="1"/>
        <v>0</v>
      </c>
      <c r="G14" s="87">
        <f t="shared" si="0"/>
        <v>0</v>
      </c>
      <c r="H14" s="88">
        <f t="shared" si="2"/>
        <v>0</v>
      </c>
      <c r="J14" s="119"/>
    </row>
    <row r="15" spans="1:10" ht="15" customHeight="1" x14ac:dyDescent="0.3">
      <c r="A15" s="37" t="s">
        <v>85</v>
      </c>
      <c r="B15" s="123"/>
      <c r="C15" s="79"/>
      <c r="D15" s="105">
        <v>100</v>
      </c>
      <c r="E15" s="105">
        <v>100</v>
      </c>
      <c r="F15" s="86">
        <f t="shared" si="1"/>
        <v>0</v>
      </c>
      <c r="G15" s="87">
        <f t="shared" si="0"/>
        <v>0</v>
      </c>
      <c r="H15" s="88">
        <f t="shared" si="2"/>
        <v>0</v>
      </c>
    </row>
    <row r="16" spans="1:10" x14ac:dyDescent="0.3">
      <c r="A16" s="37" t="s">
        <v>86</v>
      </c>
      <c r="B16" s="123"/>
      <c r="C16" s="79"/>
      <c r="D16" s="105">
        <v>100</v>
      </c>
      <c r="E16" s="105">
        <v>100</v>
      </c>
      <c r="F16" s="86">
        <f t="shared" si="1"/>
        <v>0</v>
      </c>
      <c r="G16" s="87">
        <f t="shared" si="0"/>
        <v>0</v>
      </c>
      <c r="H16" s="88">
        <f t="shared" si="2"/>
        <v>0</v>
      </c>
    </row>
    <row r="17" spans="1:8" x14ac:dyDescent="0.3">
      <c r="A17" s="37" t="s">
        <v>87</v>
      </c>
      <c r="B17" s="123"/>
      <c r="C17" s="79"/>
      <c r="D17" s="105">
        <v>100</v>
      </c>
      <c r="E17" s="105">
        <v>100</v>
      </c>
      <c r="F17" s="86">
        <f t="shared" si="1"/>
        <v>0</v>
      </c>
      <c r="G17" s="87">
        <f t="shared" si="0"/>
        <v>0</v>
      </c>
      <c r="H17" s="88">
        <f t="shared" si="2"/>
        <v>0</v>
      </c>
    </row>
    <row r="18" spans="1:8" x14ac:dyDescent="0.3">
      <c r="A18" s="37" t="s">
        <v>88</v>
      </c>
      <c r="B18" s="123"/>
      <c r="C18" s="79"/>
      <c r="D18" s="105">
        <v>100</v>
      </c>
      <c r="E18" s="105">
        <v>100</v>
      </c>
      <c r="F18" s="86">
        <f t="shared" si="1"/>
        <v>0</v>
      </c>
      <c r="G18" s="87">
        <f t="shared" si="0"/>
        <v>0</v>
      </c>
      <c r="H18" s="88">
        <f t="shared" si="2"/>
        <v>0</v>
      </c>
    </row>
    <row r="19" spans="1:8" x14ac:dyDescent="0.3">
      <c r="A19" s="37" t="s">
        <v>89</v>
      </c>
      <c r="B19" s="123"/>
      <c r="C19" s="79"/>
      <c r="D19" s="105">
        <v>100</v>
      </c>
      <c r="E19" s="105">
        <v>200</v>
      </c>
      <c r="F19" s="86">
        <f t="shared" si="1"/>
        <v>0</v>
      </c>
      <c r="G19" s="87">
        <f t="shared" si="0"/>
        <v>0</v>
      </c>
      <c r="H19" s="88">
        <f t="shared" si="2"/>
        <v>0</v>
      </c>
    </row>
    <row r="20" spans="1:8" x14ac:dyDescent="0.3">
      <c r="A20" s="38" t="s">
        <v>90</v>
      </c>
      <c r="B20" s="123"/>
      <c r="C20" s="81"/>
      <c r="D20" s="107">
        <v>100</v>
      </c>
      <c r="E20" s="107">
        <v>200</v>
      </c>
      <c r="F20" s="92">
        <f t="shared" si="1"/>
        <v>0</v>
      </c>
      <c r="G20" s="93">
        <f t="shared" si="0"/>
        <v>0</v>
      </c>
      <c r="H20" s="94">
        <f t="shared" si="2"/>
        <v>0</v>
      </c>
    </row>
    <row r="21" spans="1:8" ht="15" customHeight="1" x14ac:dyDescent="0.3">
      <c r="A21" s="41" t="s">
        <v>91</v>
      </c>
      <c r="B21" s="128"/>
      <c r="C21" s="82"/>
      <c r="D21" s="110">
        <v>1</v>
      </c>
      <c r="E21" s="108">
        <v>0</v>
      </c>
      <c r="F21" s="96">
        <f t="shared" si="1"/>
        <v>0</v>
      </c>
      <c r="G21" s="97">
        <f t="shared" si="0"/>
        <v>0</v>
      </c>
      <c r="H21" s="98">
        <f t="shared" si="2"/>
        <v>0</v>
      </c>
    </row>
    <row r="22" spans="1:8" ht="15" customHeight="1" x14ac:dyDescent="0.3">
      <c r="A22" s="37" t="s">
        <v>92</v>
      </c>
      <c r="B22" s="123"/>
      <c r="C22" s="79"/>
      <c r="D22" s="111">
        <v>1</v>
      </c>
      <c r="E22" s="105">
        <v>0</v>
      </c>
      <c r="F22" s="86">
        <f t="shared" si="1"/>
        <v>0</v>
      </c>
      <c r="G22" s="87">
        <f t="shared" si="0"/>
        <v>0</v>
      </c>
      <c r="H22" s="88">
        <f t="shared" si="2"/>
        <v>0</v>
      </c>
    </row>
    <row r="23" spans="1:8" ht="15" customHeight="1" x14ac:dyDescent="0.3">
      <c r="A23" s="37" t="s">
        <v>93</v>
      </c>
      <c r="B23" s="123"/>
      <c r="C23" s="79"/>
      <c r="D23" s="111">
        <v>1</v>
      </c>
      <c r="E23" s="105">
        <v>0</v>
      </c>
      <c r="F23" s="86">
        <f t="shared" si="1"/>
        <v>0</v>
      </c>
      <c r="G23" s="87">
        <f t="shared" si="0"/>
        <v>0</v>
      </c>
      <c r="H23" s="88">
        <f t="shared" si="2"/>
        <v>0</v>
      </c>
    </row>
    <row r="24" spans="1:8" ht="15" customHeight="1" x14ac:dyDescent="0.3">
      <c r="A24" s="37" t="s">
        <v>94</v>
      </c>
      <c r="B24" s="123"/>
      <c r="C24" s="79"/>
      <c r="D24" s="111">
        <v>1</v>
      </c>
      <c r="E24" s="105">
        <v>0</v>
      </c>
      <c r="F24" s="86">
        <f t="shared" si="1"/>
        <v>0</v>
      </c>
      <c r="G24" s="87">
        <f t="shared" si="0"/>
        <v>0</v>
      </c>
      <c r="H24" s="88">
        <f t="shared" si="2"/>
        <v>0</v>
      </c>
    </row>
    <row r="25" spans="1:8" ht="15" customHeight="1" x14ac:dyDescent="0.3">
      <c r="A25" s="37" t="s">
        <v>95</v>
      </c>
      <c r="B25" s="123"/>
      <c r="C25" s="79"/>
      <c r="D25" s="111">
        <v>1</v>
      </c>
      <c r="E25" s="105">
        <v>0</v>
      </c>
      <c r="F25" s="86">
        <f t="shared" si="1"/>
        <v>0</v>
      </c>
      <c r="G25" s="87">
        <f t="shared" si="0"/>
        <v>0</v>
      </c>
      <c r="H25" s="88">
        <f t="shared" si="2"/>
        <v>0</v>
      </c>
    </row>
    <row r="26" spans="1:8" ht="15" customHeight="1" x14ac:dyDescent="0.3">
      <c r="A26" s="37" t="s">
        <v>96</v>
      </c>
      <c r="B26" s="123"/>
      <c r="C26" s="79"/>
      <c r="D26" s="111">
        <v>1</v>
      </c>
      <c r="E26" s="105">
        <v>0</v>
      </c>
      <c r="F26" s="86">
        <f t="shared" si="1"/>
        <v>0</v>
      </c>
      <c r="G26" s="87">
        <f t="shared" si="0"/>
        <v>0</v>
      </c>
      <c r="H26" s="88">
        <f t="shared" si="2"/>
        <v>0</v>
      </c>
    </row>
    <row r="27" spans="1:8" ht="15" customHeight="1" x14ac:dyDescent="0.3">
      <c r="A27" s="37" t="s">
        <v>97</v>
      </c>
      <c r="B27" s="123"/>
      <c r="C27" s="79"/>
      <c r="D27" s="111">
        <v>1</v>
      </c>
      <c r="E27" s="105">
        <v>0</v>
      </c>
      <c r="F27" s="86">
        <f t="shared" si="1"/>
        <v>0</v>
      </c>
      <c r="G27" s="87">
        <f t="shared" si="0"/>
        <v>0</v>
      </c>
      <c r="H27" s="88">
        <f t="shared" si="2"/>
        <v>0</v>
      </c>
    </row>
    <row r="28" spans="1:8" ht="15" customHeight="1" x14ac:dyDescent="0.3">
      <c r="A28" s="37" t="s">
        <v>98</v>
      </c>
      <c r="B28" s="123"/>
      <c r="C28" s="79"/>
      <c r="D28" s="111">
        <v>1</v>
      </c>
      <c r="E28" s="105">
        <v>0</v>
      </c>
      <c r="F28" s="86">
        <f t="shared" si="1"/>
        <v>0</v>
      </c>
      <c r="G28" s="87">
        <f t="shared" si="0"/>
        <v>0</v>
      </c>
      <c r="H28" s="88">
        <f t="shared" si="2"/>
        <v>0</v>
      </c>
    </row>
    <row r="29" spans="1:8" ht="15" customHeight="1" x14ac:dyDescent="0.3">
      <c r="A29" s="37" t="s">
        <v>99</v>
      </c>
      <c r="B29" s="123"/>
      <c r="C29" s="79"/>
      <c r="D29" s="111">
        <v>1</v>
      </c>
      <c r="E29" s="105">
        <v>0</v>
      </c>
      <c r="F29" s="86">
        <f t="shared" si="1"/>
        <v>0</v>
      </c>
      <c r="G29" s="87">
        <f t="shared" si="0"/>
        <v>0</v>
      </c>
      <c r="H29" s="88">
        <f t="shared" si="2"/>
        <v>0</v>
      </c>
    </row>
    <row r="30" spans="1:8" ht="15" customHeight="1" x14ac:dyDescent="0.3">
      <c r="A30" s="37" t="s">
        <v>100</v>
      </c>
      <c r="B30" s="123"/>
      <c r="C30" s="79"/>
      <c r="D30" s="111">
        <v>1</v>
      </c>
      <c r="E30" s="105">
        <v>0</v>
      </c>
      <c r="F30" s="86">
        <f t="shared" si="1"/>
        <v>0</v>
      </c>
      <c r="G30" s="87">
        <f t="shared" si="0"/>
        <v>0</v>
      </c>
      <c r="H30" s="88">
        <f t="shared" si="2"/>
        <v>0</v>
      </c>
    </row>
    <row r="31" spans="1:8" ht="15" customHeight="1" x14ac:dyDescent="0.3">
      <c r="A31" s="37" t="s">
        <v>101</v>
      </c>
      <c r="B31" s="123"/>
      <c r="C31" s="79"/>
      <c r="D31" s="111">
        <v>1</v>
      </c>
      <c r="E31" s="105">
        <v>0</v>
      </c>
      <c r="F31" s="86">
        <f t="shared" si="1"/>
        <v>0</v>
      </c>
      <c r="G31" s="87">
        <f t="shared" si="0"/>
        <v>0</v>
      </c>
      <c r="H31" s="88">
        <f t="shared" si="2"/>
        <v>0</v>
      </c>
    </row>
    <row r="32" spans="1:8" ht="15" customHeight="1" x14ac:dyDescent="0.3">
      <c r="A32" s="37" t="s">
        <v>102</v>
      </c>
      <c r="B32" s="123"/>
      <c r="C32" s="79"/>
      <c r="D32" s="111">
        <v>1</v>
      </c>
      <c r="E32" s="105">
        <v>0</v>
      </c>
      <c r="F32" s="86">
        <f t="shared" si="1"/>
        <v>0</v>
      </c>
      <c r="G32" s="87">
        <f t="shared" si="0"/>
        <v>0</v>
      </c>
      <c r="H32" s="88">
        <f t="shared" si="2"/>
        <v>0</v>
      </c>
    </row>
    <row r="33" spans="1:8" ht="15" customHeight="1" x14ac:dyDescent="0.3">
      <c r="A33" s="37" t="s">
        <v>103</v>
      </c>
      <c r="B33" s="123"/>
      <c r="C33" s="79"/>
      <c r="D33" s="111">
        <v>1</v>
      </c>
      <c r="E33" s="105">
        <v>0</v>
      </c>
      <c r="F33" s="86">
        <f t="shared" si="1"/>
        <v>0</v>
      </c>
      <c r="G33" s="87">
        <f t="shared" si="0"/>
        <v>0</v>
      </c>
      <c r="H33" s="88">
        <f t="shared" si="2"/>
        <v>0</v>
      </c>
    </row>
    <row r="34" spans="1:8" ht="15" customHeight="1" x14ac:dyDescent="0.3">
      <c r="A34" s="37" t="s">
        <v>104</v>
      </c>
      <c r="B34" s="123"/>
      <c r="C34" s="79"/>
      <c r="D34" s="111">
        <v>1</v>
      </c>
      <c r="E34" s="105">
        <v>0</v>
      </c>
      <c r="F34" s="86">
        <f t="shared" si="1"/>
        <v>0</v>
      </c>
      <c r="G34" s="87">
        <f t="shared" si="0"/>
        <v>0</v>
      </c>
      <c r="H34" s="88">
        <f t="shared" si="2"/>
        <v>0</v>
      </c>
    </row>
    <row r="35" spans="1:8" ht="15" customHeight="1" x14ac:dyDescent="0.3">
      <c r="A35" s="38" t="s">
        <v>105</v>
      </c>
      <c r="B35" s="125"/>
      <c r="C35" s="81"/>
      <c r="D35" s="112">
        <v>1</v>
      </c>
      <c r="E35" s="107">
        <v>0</v>
      </c>
      <c r="F35" s="92">
        <f t="shared" si="1"/>
        <v>0</v>
      </c>
      <c r="G35" s="93">
        <f t="shared" si="0"/>
        <v>0</v>
      </c>
      <c r="H35" s="94">
        <f t="shared" si="2"/>
        <v>0</v>
      </c>
    </row>
    <row r="36" spans="1:8" ht="15" customHeight="1" x14ac:dyDescent="0.3">
      <c r="A36" s="36" t="s">
        <v>106</v>
      </c>
      <c r="B36" s="122"/>
      <c r="C36" s="100"/>
      <c r="D36" s="113">
        <v>1</v>
      </c>
      <c r="E36" s="104">
        <v>0</v>
      </c>
      <c r="F36" s="83">
        <f t="shared" si="1"/>
        <v>0</v>
      </c>
      <c r="G36" s="84">
        <f t="shared" si="0"/>
        <v>0</v>
      </c>
      <c r="H36" s="85">
        <f t="shared" si="2"/>
        <v>0</v>
      </c>
    </row>
    <row r="37" spans="1:8" ht="15" customHeight="1" x14ac:dyDescent="0.3">
      <c r="A37" s="37" t="s">
        <v>107</v>
      </c>
      <c r="B37" s="122"/>
      <c r="C37" s="101"/>
      <c r="D37" s="111">
        <v>1</v>
      </c>
      <c r="E37" s="105">
        <v>0</v>
      </c>
      <c r="F37" s="86">
        <f t="shared" si="1"/>
        <v>0</v>
      </c>
      <c r="G37" s="87">
        <f t="shared" si="0"/>
        <v>0</v>
      </c>
      <c r="H37" s="88">
        <f t="shared" si="2"/>
        <v>0</v>
      </c>
    </row>
    <row r="38" spans="1:8" ht="15" customHeight="1" x14ac:dyDescent="0.3">
      <c r="A38" s="37" t="s">
        <v>108</v>
      </c>
      <c r="B38" s="122"/>
      <c r="C38" s="101"/>
      <c r="D38" s="111">
        <v>1</v>
      </c>
      <c r="E38" s="105">
        <v>0</v>
      </c>
      <c r="F38" s="86">
        <f t="shared" si="1"/>
        <v>0</v>
      </c>
      <c r="G38" s="87">
        <f t="shared" si="0"/>
        <v>0</v>
      </c>
      <c r="H38" s="88">
        <f t="shared" si="2"/>
        <v>0</v>
      </c>
    </row>
    <row r="39" spans="1:8" ht="15" customHeight="1" x14ac:dyDescent="0.3">
      <c r="A39" s="37" t="s">
        <v>109</v>
      </c>
      <c r="B39" s="122"/>
      <c r="C39" s="101"/>
      <c r="D39" s="111">
        <v>1</v>
      </c>
      <c r="E39" s="105">
        <v>0</v>
      </c>
      <c r="F39" s="86">
        <f t="shared" si="1"/>
        <v>0</v>
      </c>
      <c r="G39" s="87">
        <f t="shared" si="0"/>
        <v>0</v>
      </c>
      <c r="H39" s="88">
        <f t="shared" si="2"/>
        <v>0</v>
      </c>
    </row>
    <row r="40" spans="1:8" ht="15" customHeight="1" x14ac:dyDescent="0.3">
      <c r="A40" s="37" t="s">
        <v>110</v>
      </c>
      <c r="B40" s="122"/>
      <c r="C40" s="101"/>
      <c r="D40" s="111">
        <v>1</v>
      </c>
      <c r="E40" s="105">
        <v>0</v>
      </c>
      <c r="F40" s="86">
        <f t="shared" si="1"/>
        <v>0</v>
      </c>
      <c r="G40" s="87">
        <f t="shared" si="0"/>
        <v>0</v>
      </c>
      <c r="H40" s="88">
        <f t="shared" si="2"/>
        <v>0</v>
      </c>
    </row>
    <row r="41" spans="1:8" ht="15" customHeight="1" x14ac:dyDescent="0.3">
      <c r="A41" s="37" t="s">
        <v>111</v>
      </c>
      <c r="B41" s="122"/>
      <c r="C41" s="101"/>
      <c r="D41" s="111">
        <v>1</v>
      </c>
      <c r="E41" s="105">
        <v>0</v>
      </c>
      <c r="F41" s="86">
        <f t="shared" si="1"/>
        <v>0</v>
      </c>
      <c r="G41" s="87">
        <f t="shared" si="0"/>
        <v>0</v>
      </c>
      <c r="H41" s="88">
        <f t="shared" si="2"/>
        <v>0</v>
      </c>
    </row>
    <row r="42" spans="1:8" ht="15" customHeight="1" x14ac:dyDescent="0.3">
      <c r="A42" s="37" t="s">
        <v>112</v>
      </c>
      <c r="B42" s="123"/>
      <c r="C42" s="101"/>
      <c r="D42" s="111">
        <v>1</v>
      </c>
      <c r="E42" s="105">
        <v>0</v>
      </c>
      <c r="F42" s="86">
        <f t="shared" si="1"/>
        <v>0</v>
      </c>
      <c r="G42" s="87">
        <f t="shared" si="0"/>
        <v>0</v>
      </c>
      <c r="H42" s="88">
        <f t="shared" si="2"/>
        <v>0</v>
      </c>
    </row>
    <row r="43" spans="1:8" ht="15" customHeight="1" x14ac:dyDescent="0.3">
      <c r="A43" s="37" t="s">
        <v>113</v>
      </c>
      <c r="B43" s="123"/>
      <c r="C43" s="101"/>
      <c r="D43" s="111">
        <v>1</v>
      </c>
      <c r="E43" s="105">
        <v>0</v>
      </c>
      <c r="F43" s="86">
        <f t="shared" si="1"/>
        <v>0</v>
      </c>
      <c r="G43" s="87">
        <f t="shared" si="0"/>
        <v>0</v>
      </c>
      <c r="H43" s="88">
        <f t="shared" si="2"/>
        <v>0</v>
      </c>
    </row>
    <row r="44" spans="1:8" ht="15" customHeight="1" x14ac:dyDescent="0.3">
      <c r="A44" s="37" t="s">
        <v>114</v>
      </c>
      <c r="B44" s="123"/>
      <c r="C44" s="101"/>
      <c r="D44" s="111">
        <v>1</v>
      </c>
      <c r="E44" s="105">
        <v>0</v>
      </c>
      <c r="F44" s="86">
        <f t="shared" si="1"/>
        <v>0</v>
      </c>
      <c r="G44" s="87">
        <f t="shared" si="0"/>
        <v>0</v>
      </c>
      <c r="H44" s="88">
        <f t="shared" si="2"/>
        <v>0</v>
      </c>
    </row>
    <row r="45" spans="1:8" ht="15" customHeight="1" x14ac:dyDescent="0.3">
      <c r="A45" s="37" t="s">
        <v>115</v>
      </c>
      <c r="B45" s="123"/>
      <c r="C45" s="101"/>
      <c r="D45" s="111">
        <v>1</v>
      </c>
      <c r="E45" s="105">
        <v>0</v>
      </c>
      <c r="F45" s="86">
        <f t="shared" si="1"/>
        <v>0</v>
      </c>
      <c r="G45" s="87">
        <f t="shared" si="0"/>
        <v>0</v>
      </c>
      <c r="H45" s="88">
        <f t="shared" si="2"/>
        <v>0</v>
      </c>
    </row>
    <row r="46" spans="1:8" ht="15" customHeight="1" x14ac:dyDescent="0.3">
      <c r="A46" s="37" t="s">
        <v>116</v>
      </c>
      <c r="B46" s="123"/>
      <c r="C46" s="101"/>
      <c r="D46" s="111">
        <v>1</v>
      </c>
      <c r="E46" s="105">
        <v>0</v>
      </c>
      <c r="F46" s="86">
        <f t="shared" si="1"/>
        <v>0</v>
      </c>
      <c r="G46" s="87">
        <f t="shared" si="0"/>
        <v>0</v>
      </c>
      <c r="H46" s="88">
        <f t="shared" si="2"/>
        <v>0</v>
      </c>
    </row>
    <row r="47" spans="1:8" ht="15" customHeight="1" x14ac:dyDescent="0.3">
      <c r="A47" s="37" t="s">
        <v>117</v>
      </c>
      <c r="B47" s="123"/>
      <c r="C47" s="101"/>
      <c r="D47" s="111">
        <v>1</v>
      </c>
      <c r="E47" s="105">
        <v>0</v>
      </c>
      <c r="F47" s="86">
        <f t="shared" si="1"/>
        <v>0</v>
      </c>
      <c r="G47" s="87">
        <f t="shared" si="0"/>
        <v>0</v>
      </c>
      <c r="H47" s="88">
        <f t="shared" si="2"/>
        <v>0</v>
      </c>
    </row>
    <row r="48" spans="1:8" ht="15" customHeight="1" x14ac:dyDescent="0.3">
      <c r="A48" s="37" t="s">
        <v>118</v>
      </c>
      <c r="B48" s="123"/>
      <c r="C48" s="101"/>
      <c r="D48" s="111">
        <v>1</v>
      </c>
      <c r="E48" s="105">
        <v>0</v>
      </c>
      <c r="F48" s="86">
        <f t="shared" si="1"/>
        <v>0</v>
      </c>
      <c r="G48" s="87">
        <f t="shared" si="0"/>
        <v>0</v>
      </c>
      <c r="H48" s="88">
        <f t="shared" si="2"/>
        <v>0</v>
      </c>
    </row>
    <row r="49" spans="1:8" ht="15" customHeight="1" x14ac:dyDescent="0.3">
      <c r="A49" s="37" t="s">
        <v>119</v>
      </c>
      <c r="B49" s="123"/>
      <c r="C49" s="101"/>
      <c r="D49" s="111">
        <v>1</v>
      </c>
      <c r="E49" s="105">
        <v>0</v>
      </c>
      <c r="F49" s="86">
        <f t="shared" si="1"/>
        <v>0</v>
      </c>
      <c r="G49" s="87">
        <f t="shared" si="0"/>
        <v>0</v>
      </c>
      <c r="H49" s="88">
        <f t="shared" si="2"/>
        <v>0</v>
      </c>
    </row>
    <row r="50" spans="1:8" ht="15" customHeight="1" x14ac:dyDescent="0.3">
      <c r="A50" s="37" t="s">
        <v>120</v>
      </c>
      <c r="B50" s="123"/>
      <c r="C50" s="101"/>
      <c r="D50" s="111">
        <v>1</v>
      </c>
      <c r="E50" s="105">
        <v>0</v>
      </c>
      <c r="F50" s="86">
        <f t="shared" si="1"/>
        <v>0</v>
      </c>
      <c r="G50" s="87">
        <f t="shared" si="0"/>
        <v>0</v>
      </c>
      <c r="H50" s="88">
        <f t="shared" si="2"/>
        <v>0</v>
      </c>
    </row>
    <row r="51" spans="1:8" ht="15" customHeight="1" x14ac:dyDescent="0.3">
      <c r="A51" s="37" t="s">
        <v>121</v>
      </c>
      <c r="B51" s="123"/>
      <c r="C51" s="101"/>
      <c r="D51" s="111">
        <v>1</v>
      </c>
      <c r="E51" s="105">
        <v>0</v>
      </c>
      <c r="F51" s="86">
        <f t="shared" si="1"/>
        <v>0</v>
      </c>
      <c r="G51" s="87">
        <f t="shared" si="0"/>
        <v>0</v>
      </c>
      <c r="H51" s="88">
        <f t="shared" si="2"/>
        <v>0</v>
      </c>
    </row>
    <row r="52" spans="1:8" ht="15" customHeight="1" x14ac:dyDescent="0.3">
      <c r="A52" s="37" t="s">
        <v>122</v>
      </c>
      <c r="B52" s="123"/>
      <c r="C52" s="101"/>
      <c r="D52" s="111">
        <v>1</v>
      </c>
      <c r="E52" s="105">
        <v>0</v>
      </c>
      <c r="F52" s="86">
        <f t="shared" si="1"/>
        <v>0</v>
      </c>
      <c r="G52" s="87">
        <f t="shared" si="0"/>
        <v>0</v>
      </c>
      <c r="H52" s="88">
        <f t="shared" si="2"/>
        <v>0</v>
      </c>
    </row>
    <row r="53" spans="1:8" ht="15" customHeight="1" x14ac:dyDescent="0.3">
      <c r="A53" s="37" t="s">
        <v>123</v>
      </c>
      <c r="B53" s="123"/>
      <c r="C53" s="101"/>
      <c r="D53" s="111">
        <v>1</v>
      </c>
      <c r="E53" s="105">
        <v>0</v>
      </c>
      <c r="F53" s="86">
        <f t="shared" si="1"/>
        <v>0</v>
      </c>
      <c r="G53" s="87">
        <f t="shared" si="0"/>
        <v>0</v>
      </c>
      <c r="H53" s="88">
        <f t="shared" si="2"/>
        <v>0</v>
      </c>
    </row>
    <row r="54" spans="1:8" ht="15" customHeight="1" x14ac:dyDescent="0.3">
      <c r="A54" s="37" t="s">
        <v>124</v>
      </c>
      <c r="B54" s="123"/>
      <c r="C54" s="101"/>
      <c r="D54" s="111">
        <v>1</v>
      </c>
      <c r="E54" s="105">
        <v>0</v>
      </c>
      <c r="F54" s="86">
        <f t="shared" si="1"/>
        <v>0</v>
      </c>
      <c r="G54" s="87">
        <f t="shared" si="0"/>
        <v>0</v>
      </c>
      <c r="H54" s="88">
        <f t="shared" si="2"/>
        <v>0</v>
      </c>
    </row>
    <row r="55" spans="1:8" ht="15" customHeight="1" x14ac:dyDescent="0.3">
      <c r="A55" s="37" t="s">
        <v>125</v>
      </c>
      <c r="B55" s="123"/>
      <c r="C55" s="101"/>
      <c r="D55" s="111">
        <v>1</v>
      </c>
      <c r="E55" s="105">
        <v>0</v>
      </c>
      <c r="F55" s="86">
        <f t="shared" si="1"/>
        <v>0</v>
      </c>
      <c r="G55" s="87">
        <f t="shared" si="0"/>
        <v>0</v>
      </c>
      <c r="H55" s="88">
        <f t="shared" si="2"/>
        <v>0</v>
      </c>
    </row>
    <row r="56" spans="1:8" ht="15" customHeight="1" x14ac:dyDescent="0.3">
      <c r="A56" s="37" t="s">
        <v>126</v>
      </c>
      <c r="B56" s="123"/>
      <c r="C56" s="101"/>
      <c r="D56" s="111">
        <v>1</v>
      </c>
      <c r="E56" s="105">
        <v>0</v>
      </c>
      <c r="F56" s="86">
        <f t="shared" si="1"/>
        <v>0</v>
      </c>
      <c r="G56" s="87">
        <f t="shared" si="0"/>
        <v>0</v>
      </c>
      <c r="H56" s="88">
        <f t="shared" si="2"/>
        <v>0</v>
      </c>
    </row>
    <row r="57" spans="1:8" ht="15" customHeight="1" x14ac:dyDescent="0.3">
      <c r="A57" s="37" t="s">
        <v>127</v>
      </c>
      <c r="B57" s="123"/>
      <c r="C57" s="101"/>
      <c r="D57" s="111">
        <v>1</v>
      </c>
      <c r="E57" s="105">
        <v>0</v>
      </c>
      <c r="F57" s="86">
        <f t="shared" si="1"/>
        <v>0</v>
      </c>
      <c r="G57" s="87">
        <f t="shared" si="0"/>
        <v>0</v>
      </c>
      <c r="H57" s="88">
        <f t="shared" si="2"/>
        <v>0</v>
      </c>
    </row>
    <row r="58" spans="1:8" ht="15" customHeight="1" x14ac:dyDescent="0.3">
      <c r="A58" s="37" t="s">
        <v>128</v>
      </c>
      <c r="B58" s="123"/>
      <c r="C58" s="101"/>
      <c r="D58" s="111">
        <v>1</v>
      </c>
      <c r="E58" s="105">
        <v>0</v>
      </c>
      <c r="F58" s="86">
        <f t="shared" si="1"/>
        <v>0</v>
      </c>
      <c r="G58" s="87">
        <f t="shared" si="0"/>
        <v>0</v>
      </c>
      <c r="H58" s="88">
        <f t="shared" si="2"/>
        <v>0</v>
      </c>
    </row>
    <row r="59" spans="1:8" ht="15" customHeight="1" x14ac:dyDescent="0.3">
      <c r="A59" s="37" t="s">
        <v>129</v>
      </c>
      <c r="B59" s="123"/>
      <c r="C59" s="101"/>
      <c r="D59" s="111">
        <v>1</v>
      </c>
      <c r="E59" s="105">
        <v>0</v>
      </c>
      <c r="F59" s="86">
        <f t="shared" si="1"/>
        <v>0</v>
      </c>
      <c r="G59" s="87">
        <f t="shared" si="0"/>
        <v>0</v>
      </c>
      <c r="H59" s="88">
        <f t="shared" si="2"/>
        <v>0</v>
      </c>
    </row>
    <row r="60" spans="1:8" ht="15" customHeight="1" x14ac:dyDescent="0.3">
      <c r="A60" s="37" t="s">
        <v>130</v>
      </c>
      <c r="B60" s="123"/>
      <c r="C60" s="101"/>
      <c r="D60" s="111">
        <v>1</v>
      </c>
      <c r="E60" s="105">
        <v>0</v>
      </c>
      <c r="F60" s="86">
        <f t="shared" si="1"/>
        <v>0</v>
      </c>
      <c r="G60" s="87">
        <f t="shared" si="0"/>
        <v>0</v>
      </c>
      <c r="H60" s="88">
        <f t="shared" si="2"/>
        <v>0</v>
      </c>
    </row>
    <row r="61" spans="1:8" ht="15" customHeight="1" x14ac:dyDescent="0.3">
      <c r="A61" s="37" t="s">
        <v>131</v>
      </c>
      <c r="B61" s="123"/>
      <c r="C61" s="101"/>
      <c r="D61" s="111">
        <v>1</v>
      </c>
      <c r="E61" s="105">
        <v>0</v>
      </c>
      <c r="F61" s="86">
        <f t="shared" si="1"/>
        <v>0</v>
      </c>
      <c r="G61" s="87">
        <f t="shared" si="0"/>
        <v>0</v>
      </c>
      <c r="H61" s="88">
        <f t="shared" si="2"/>
        <v>0</v>
      </c>
    </row>
    <row r="62" spans="1:8" ht="15" customHeight="1" x14ac:dyDescent="0.3">
      <c r="A62" s="37" t="s">
        <v>132</v>
      </c>
      <c r="B62" s="123"/>
      <c r="C62" s="101"/>
      <c r="D62" s="111">
        <v>1</v>
      </c>
      <c r="E62" s="105">
        <v>0</v>
      </c>
      <c r="F62" s="86">
        <f t="shared" si="1"/>
        <v>0</v>
      </c>
      <c r="G62" s="87">
        <f t="shared" si="0"/>
        <v>0</v>
      </c>
      <c r="H62" s="88">
        <f t="shared" si="2"/>
        <v>0</v>
      </c>
    </row>
    <row r="63" spans="1:8" ht="15" customHeight="1" x14ac:dyDescent="0.3">
      <c r="A63" s="37" t="s">
        <v>133</v>
      </c>
      <c r="B63" s="123"/>
      <c r="C63" s="101"/>
      <c r="D63" s="111">
        <v>1</v>
      </c>
      <c r="E63" s="105">
        <v>0</v>
      </c>
      <c r="F63" s="86">
        <f t="shared" si="1"/>
        <v>0</v>
      </c>
      <c r="G63" s="87">
        <f t="shared" si="0"/>
        <v>0</v>
      </c>
      <c r="H63" s="88">
        <f t="shared" si="2"/>
        <v>0</v>
      </c>
    </row>
    <row r="64" spans="1:8" ht="15" customHeight="1" x14ac:dyDescent="0.3">
      <c r="A64" s="37" t="s">
        <v>134</v>
      </c>
      <c r="B64" s="123"/>
      <c r="C64" s="101"/>
      <c r="D64" s="111">
        <v>1</v>
      </c>
      <c r="E64" s="105">
        <v>0</v>
      </c>
      <c r="F64" s="86">
        <f t="shared" si="1"/>
        <v>0</v>
      </c>
      <c r="G64" s="87">
        <f t="shared" si="0"/>
        <v>0</v>
      </c>
      <c r="H64" s="88">
        <f t="shared" si="2"/>
        <v>0</v>
      </c>
    </row>
    <row r="65" spans="1:8" ht="15" customHeight="1" x14ac:dyDescent="0.3">
      <c r="A65" s="37" t="s">
        <v>135</v>
      </c>
      <c r="B65" s="123"/>
      <c r="C65" s="101"/>
      <c r="D65" s="111">
        <v>1</v>
      </c>
      <c r="E65" s="105">
        <v>0</v>
      </c>
      <c r="F65" s="86">
        <f t="shared" si="1"/>
        <v>0</v>
      </c>
      <c r="G65" s="87">
        <f t="shared" si="0"/>
        <v>0</v>
      </c>
      <c r="H65" s="88">
        <f t="shared" si="2"/>
        <v>0</v>
      </c>
    </row>
    <row r="66" spans="1:8" ht="15" customHeight="1" x14ac:dyDescent="0.3">
      <c r="A66" s="37" t="s">
        <v>136</v>
      </c>
      <c r="B66" s="123"/>
      <c r="C66" s="101"/>
      <c r="D66" s="111">
        <v>1</v>
      </c>
      <c r="E66" s="105">
        <v>0</v>
      </c>
      <c r="F66" s="86">
        <f t="shared" si="1"/>
        <v>0</v>
      </c>
      <c r="G66" s="87">
        <f t="shared" si="0"/>
        <v>0</v>
      </c>
      <c r="H66" s="88">
        <f t="shared" si="2"/>
        <v>0</v>
      </c>
    </row>
    <row r="67" spans="1:8" ht="15" customHeight="1" x14ac:dyDescent="0.3">
      <c r="A67" s="37" t="s">
        <v>137</v>
      </c>
      <c r="B67" s="123"/>
      <c r="C67" s="101"/>
      <c r="D67" s="111">
        <v>1</v>
      </c>
      <c r="E67" s="105">
        <v>0</v>
      </c>
      <c r="F67" s="86">
        <f t="shared" si="1"/>
        <v>0</v>
      </c>
      <c r="G67" s="87">
        <f t="shared" si="0"/>
        <v>0</v>
      </c>
      <c r="H67" s="88">
        <f t="shared" si="2"/>
        <v>0</v>
      </c>
    </row>
    <row r="68" spans="1:8" ht="15" customHeight="1" x14ac:dyDescent="0.3">
      <c r="A68" s="37" t="s">
        <v>138</v>
      </c>
      <c r="B68" s="123"/>
      <c r="C68" s="101"/>
      <c r="D68" s="111">
        <v>1</v>
      </c>
      <c r="E68" s="105">
        <v>0</v>
      </c>
      <c r="F68" s="86">
        <f t="shared" si="1"/>
        <v>0</v>
      </c>
      <c r="G68" s="87">
        <f t="shared" si="0"/>
        <v>0</v>
      </c>
      <c r="H68" s="88">
        <f t="shared" si="2"/>
        <v>0</v>
      </c>
    </row>
    <row r="69" spans="1:8" ht="15" customHeight="1" x14ac:dyDescent="0.3">
      <c r="A69" s="37" t="s">
        <v>139</v>
      </c>
      <c r="B69" s="123"/>
      <c r="C69" s="101"/>
      <c r="D69" s="111">
        <v>1</v>
      </c>
      <c r="E69" s="105">
        <v>0</v>
      </c>
      <c r="F69" s="86">
        <f t="shared" si="1"/>
        <v>0</v>
      </c>
      <c r="G69" s="87">
        <f t="shared" si="0"/>
        <v>0</v>
      </c>
      <c r="H69" s="88">
        <f t="shared" si="2"/>
        <v>0</v>
      </c>
    </row>
    <row r="70" spans="1:8" ht="15" customHeight="1" x14ac:dyDescent="0.3">
      <c r="A70" s="37" t="s">
        <v>140</v>
      </c>
      <c r="B70" s="123"/>
      <c r="C70" s="101"/>
      <c r="D70" s="111">
        <v>1</v>
      </c>
      <c r="E70" s="105">
        <v>0</v>
      </c>
      <c r="F70" s="86">
        <f t="shared" ref="F70:F133" si="3">B70*D70</f>
        <v>0</v>
      </c>
      <c r="G70" s="87">
        <f t="shared" ref="G70:G133" si="4">C70*E70</f>
        <v>0</v>
      </c>
      <c r="H70" s="88">
        <f t="shared" ref="H70:H133" si="5">F70+G70</f>
        <v>0</v>
      </c>
    </row>
    <row r="71" spans="1:8" ht="15" customHeight="1" x14ac:dyDescent="0.3">
      <c r="A71" s="37" t="s">
        <v>141</v>
      </c>
      <c r="B71" s="123"/>
      <c r="C71" s="101"/>
      <c r="D71" s="111">
        <v>1</v>
      </c>
      <c r="E71" s="105">
        <v>0</v>
      </c>
      <c r="F71" s="86">
        <f t="shared" si="3"/>
        <v>0</v>
      </c>
      <c r="G71" s="87">
        <f t="shared" si="4"/>
        <v>0</v>
      </c>
      <c r="H71" s="88">
        <f t="shared" si="5"/>
        <v>0</v>
      </c>
    </row>
    <row r="72" spans="1:8" ht="15" customHeight="1" x14ac:dyDescent="0.3">
      <c r="A72" s="37" t="s">
        <v>142</v>
      </c>
      <c r="B72" s="123"/>
      <c r="C72" s="101"/>
      <c r="D72" s="111">
        <v>1</v>
      </c>
      <c r="E72" s="105">
        <v>0</v>
      </c>
      <c r="F72" s="86">
        <f t="shared" si="3"/>
        <v>0</v>
      </c>
      <c r="G72" s="87">
        <f t="shared" si="4"/>
        <v>0</v>
      </c>
      <c r="H72" s="88">
        <f t="shared" si="5"/>
        <v>0</v>
      </c>
    </row>
    <row r="73" spans="1:8" ht="15" customHeight="1" x14ac:dyDescent="0.3">
      <c r="A73" s="37" t="s">
        <v>143</v>
      </c>
      <c r="B73" s="123"/>
      <c r="C73" s="101"/>
      <c r="D73" s="111">
        <v>1</v>
      </c>
      <c r="E73" s="105">
        <v>0</v>
      </c>
      <c r="F73" s="86">
        <f t="shared" si="3"/>
        <v>0</v>
      </c>
      <c r="G73" s="87">
        <f t="shared" si="4"/>
        <v>0</v>
      </c>
      <c r="H73" s="88">
        <f t="shared" si="5"/>
        <v>0</v>
      </c>
    </row>
    <row r="74" spans="1:8" ht="15" customHeight="1" x14ac:dyDescent="0.3">
      <c r="A74" s="37" t="s">
        <v>144</v>
      </c>
      <c r="B74" s="123"/>
      <c r="C74" s="101"/>
      <c r="D74" s="111">
        <v>1</v>
      </c>
      <c r="E74" s="105">
        <v>0</v>
      </c>
      <c r="F74" s="86">
        <f t="shared" si="3"/>
        <v>0</v>
      </c>
      <c r="G74" s="87">
        <f t="shared" si="4"/>
        <v>0</v>
      </c>
      <c r="H74" s="88">
        <f t="shared" si="5"/>
        <v>0</v>
      </c>
    </row>
    <row r="75" spans="1:8" ht="15" customHeight="1" x14ac:dyDescent="0.3">
      <c r="A75" s="37" t="s">
        <v>145</v>
      </c>
      <c r="B75" s="123"/>
      <c r="C75" s="101"/>
      <c r="D75" s="111">
        <v>1</v>
      </c>
      <c r="E75" s="105">
        <v>0</v>
      </c>
      <c r="F75" s="86">
        <f t="shared" si="3"/>
        <v>0</v>
      </c>
      <c r="G75" s="87">
        <f t="shared" si="4"/>
        <v>0</v>
      </c>
      <c r="H75" s="88">
        <f t="shared" si="5"/>
        <v>0</v>
      </c>
    </row>
    <row r="76" spans="1:8" ht="15" customHeight="1" x14ac:dyDescent="0.3">
      <c r="A76" s="37" t="s">
        <v>146</v>
      </c>
      <c r="B76" s="123"/>
      <c r="C76" s="101"/>
      <c r="D76" s="111">
        <v>1</v>
      </c>
      <c r="E76" s="105">
        <v>0</v>
      </c>
      <c r="F76" s="86">
        <f t="shared" si="3"/>
        <v>0</v>
      </c>
      <c r="G76" s="87">
        <f t="shared" si="4"/>
        <v>0</v>
      </c>
      <c r="H76" s="88">
        <f t="shared" si="5"/>
        <v>0</v>
      </c>
    </row>
    <row r="77" spans="1:8" ht="15" customHeight="1" x14ac:dyDescent="0.3">
      <c r="A77" s="37" t="s">
        <v>147</v>
      </c>
      <c r="B77" s="123"/>
      <c r="C77" s="101"/>
      <c r="D77" s="111">
        <v>1</v>
      </c>
      <c r="E77" s="105">
        <v>0</v>
      </c>
      <c r="F77" s="86">
        <f t="shared" si="3"/>
        <v>0</v>
      </c>
      <c r="G77" s="87">
        <f t="shared" si="4"/>
        <v>0</v>
      </c>
      <c r="H77" s="88">
        <f t="shared" si="5"/>
        <v>0</v>
      </c>
    </row>
    <row r="78" spans="1:8" ht="15" customHeight="1" x14ac:dyDescent="0.3">
      <c r="A78" s="37" t="s">
        <v>148</v>
      </c>
      <c r="B78" s="123"/>
      <c r="C78" s="101"/>
      <c r="D78" s="111">
        <v>1</v>
      </c>
      <c r="E78" s="105">
        <v>0</v>
      </c>
      <c r="F78" s="86">
        <f t="shared" si="3"/>
        <v>0</v>
      </c>
      <c r="G78" s="87">
        <f t="shared" si="4"/>
        <v>0</v>
      </c>
      <c r="H78" s="88">
        <f t="shared" si="5"/>
        <v>0</v>
      </c>
    </row>
    <row r="79" spans="1:8" ht="15" customHeight="1" x14ac:dyDescent="0.3">
      <c r="A79" s="37" t="s">
        <v>149</v>
      </c>
      <c r="B79" s="123"/>
      <c r="C79" s="101"/>
      <c r="D79" s="111">
        <v>1</v>
      </c>
      <c r="E79" s="105">
        <v>0</v>
      </c>
      <c r="F79" s="86">
        <f t="shared" si="3"/>
        <v>0</v>
      </c>
      <c r="G79" s="87">
        <f t="shared" si="4"/>
        <v>0</v>
      </c>
      <c r="H79" s="88">
        <f t="shared" si="5"/>
        <v>0</v>
      </c>
    </row>
    <row r="80" spans="1:8" ht="15" customHeight="1" x14ac:dyDescent="0.3">
      <c r="A80" s="37" t="s">
        <v>150</v>
      </c>
      <c r="B80" s="123"/>
      <c r="C80" s="101"/>
      <c r="D80" s="111">
        <v>1</v>
      </c>
      <c r="E80" s="105">
        <v>0</v>
      </c>
      <c r="F80" s="86">
        <f t="shared" si="3"/>
        <v>0</v>
      </c>
      <c r="G80" s="87">
        <f t="shared" si="4"/>
        <v>0</v>
      </c>
      <c r="H80" s="88">
        <f t="shared" si="5"/>
        <v>0</v>
      </c>
    </row>
    <row r="81" spans="1:8" ht="15" customHeight="1" x14ac:dyDescent="0.3">
      <c r="A81" s="37" t="s">
        <v>151</v>
      </c>
      <c r="B81" s="123"/>
      <c r="C81" s="101"/>
      <c r="D81" s="111">
        <v>1</v>
      </c>
      <c r="E81" s="105">
        <v>0</v>
      </c>
      <c r="F81" s="86">
        <f t="shared" si="3"/>
        <v>0</v>
      </c>
      <c r="G81" s="87">
        <f t="shared" si="4"/>
        <v>0</v>
      </c>
      <c r="H81" s="88">
        <f t="shared" si="5"/>
        <v>0</v>
      </c>
    </row>
    <row r="82" spans="1:8" ht="15" customHeight="1" x14ac:dyDescent="0.3">
      <c r="A82" s="37" t="s">
        <v>152</v>
      </c>
      <c r="B82" s="123"/>
      <c r="C82" s="101"/>
      <c r="D82" s="111">
        <v>1</v>
      </c>
      <c r="E82" s="105">
        <v>0</v>
      </c>
      <c r="F82" s="86">
        <f t="shared" si="3"/>
        <v>0</v>
      </c>
      <c r="G82" s="87">
        <f t="shared" si="4"/>
        <v>0</v>
      </c>
      <c r="H82" s="88">
        <f t="shared" si="5"/>
        <v>0</v>
      </c>
    </row>
    <row r="83" spans="1:8" ht="15" customHeight="1" x14ac:dyDescent="0.3">
      <c r="A83" s="40" t="s">
        <v>153</v>
      </c>
      <c r="B83" s="123"/>
      <c r="C83" s="101"/>
      <c r="D83" s="111">
        <v>1</v>
      </c>
      <c r="E83" s="105">
        <v>0</v>
      </c>
      <c r="F83" s="86">
        <f t="shared" si="3"/>
        <v>0</v>
      </c>
      <c r="G83" s="87">
        <f t="shared" si="4"/>
        <v>0</v>
      </c>
      <c r="H83" s="88">
        <f t="shared" si="5"/>
        <v>0</v>
      </c>
    </row>
    <row r="84" spans="1:8" ht="15" customHeight="1" x14ac:dyDescent="0.3">
      <c r="A84" s="37" t="s">
        <v>154</v>
      </c>
      <c r="B84" s="123"/>
      <c r="C84" s="101"/>
      <c r="D84" s="111">
        <v>1</v>
      </c>
      <c r="E84" s="105">
        <v>0</v>
      </c>
      <c r="F84" s="86">
        <f t="shared" si="3"/>
        <v>0</v>
      </c>
      <c r="G84" s="87">
        <f t="shared" si="4"/>
        <v>0</v>
      </c>
      <c r="H84" s="88">
        <f t="shared" si="5"/>
        <v>0</v>
      </c>
    </row>
    <row r="85" spans="1:8" ht="15" customHeight="1" x14ac:dyDescent="0.3">
      <c r="A85" s="37" t="s">
        <v>155</v>
      </c>
      <c r="B85" s="123"/>
      <c r="C85" s="101"/>
      <c r="D85" s="111">
        <v>1</v>
      </c>
      <c r="E85" s="105">
        <v>0</v>
      </c>
      <c r="F85" s="86">
        <f t="shared" si="3"/>
        <v>0</v>
      </c>
      <c r="G85" s="87">
        <f t="shared" si="4"/>
        <v>0</v>
      </c>
      <c r="H85" s="88">
        <f t="shared" si="5"/>
        <v>0</v>
      </c>
    </row>
    <row r="86" spans="1:8" ht="15" customHeight="1" x14ac:dyDescent="0.3">
      <c r="A86" s="37" t="s">
        <v>156</v>
      </c>
      <c r="B86" s="123"/>
      <c r="C86" s="101"/>
      <c r="D86" s="111">
        <v>1</v>
      </c>
      <c r="E86" s="105">
        <v>0</v>
      </c>
      <c r="F86" s="86">
        <f t="shared" si="3"/>
        <v>0</v>
      </c>
      <c r="G86" s="87">
        <f t="shared" si="4"/>
        <v>0</v>
      </c>
      <c r="H86" s="88">
        <f t="shared" si="5"/>
        <v>0</v>
      </c>
    </row>
    <row r="87" spans="1:8" ht="15" customHeight="1" x14ac:dyDescent="0.3">
      <c r="A87" s="37" t="s">
        <v>157</v>
      </c>
      <c r="B87" s="123"/>
      <c r="C87" s="101"/>
      <c r="D87" s="111">
        <v>1</v>
      </c>
      <c r="E87" s="105">
        <v>0</v>
      </c>
      <c r="F87" s="86">
        <f t="shared" si="3"/>
        <v>0</v>
      </c>
      <c r="G87" s="87">
        <f t="shared" si="4"/>
        <v>0</v>
      </c>
      <c r="H87" s="88">
        <f t="shared" si="5"/>
        <v>0</v>
      </c>
    </row>
    <row r="88" spans="1:8" ht="15" customHeight="1" x14ac:dyDescent="0.3">
      <c r="A88" s="37" t="s">
        <v>158</v>
      </c>
      <c r="B88" s="123"/>
      <c r="C88" s="101"/>
      <c r="D88" s="111">
        <v>1</v>
      </c>
      <c r="E88" s="105">
        <v>0</v>
      </c>
      <c r="F88" s="86">
        <f t="shared" si="3"/>
        <v>0</v>
      </c>
      <c r="G88" s="87">
        <f t="shared" si="4"/>
        <v>0</v>
      </c>
      <c r="H88" s="88">
        <f t="shared" si="5"/>
        <v>0</v>
      </c>
    </row>
    <row r="89" spans="1:8" ht="15" customHeight="1" x14ac:dyDescent="0.3">
      <c r="A89" s="37" t="s">
        <v>159</v>
      </c>
      <c r="B89" s="123"/>
      <c r="C89" s="101"/>
      <c r="D89" s="111">
        <v>1</v>
      </c>
      <c r="E89" s="105">
        <v>0</v>
      </c>
      <c r="F89" s="86">
        <f t="shared" si="3"/>
        <v>0</v>
      </c>
      <c r="G89" s="87">
        <f t="shared" si="4"/>
        <v>0</v>
      </c>
      <c r="H89" s="88">
        <f t="shared" si="5"/>
        <v>0</v>
      </c>
    </row>
    <row r="90" spans="1:8" ht="15" customHeight="1" x14ac:dyDescent="0.3">
      <c r="A90" s="37" t="s">
        <v>160</v>
      </c>
      <c r="B90" s="123"/>
      <c r="C90" s="101"/>
      <c r="D90" s="111">
        <v>1</v>
      </c>
      <c r="E90" s="105">
        <v>0</v>
      </c>
      <c r="F90" s="86">
        <f t="shared" si="3"/>
        <v>0</v>
      </c>
      <c r="G90" s="87">
        <f t="shared" si="4"/>
        <v>0</v>
      </c>
      <c r="H90" s="88">
        <f t="shared" si="5"/>
        <v>0</v>
      </c>
    </row>
    <row r="91" spans="1:8" ht="15" customHeight="1" x14ac:dyDescent="0.3">
      <c r="A91" s="40" t="s">
        <v>161</v>
      </c>
      <c r="B91" s="123"/>
      <c r="C91" s="101"/>
      <c r="D91" s="111">
        <v>1</v>
      </c>
      <c r="E91" s="105">
        <v>0</v>
      </c>
      <c r="F91" s="86">
        <f t="shared" si="3"/>
        <v>0</v>
      </c>
      <c r="G91" s="87">
        <f t="shared" si="4"/>
        <v>0</v>
      </c>
      <c r="H91" s="88">
        <f t="shared" si="5"/>
        <v>0</v>
      </c>
    </row>
    <row r="92" spans="1:8" ht="15" customHeight="1" x14ac:dyDescent="0.3">
      <c r="A92" s="37" t="s">
        <v>162</v>
      </c>
      <c r="B92" s="123"/>
      <c r="C92" s="101"/>
      <c r="D92" s="111">
        <v>1</v>
      </c>
      <c r="E92" s="105">
        <v>0</v>
      </c>
      <c r="F92" s="86">
        <f t="shared" si="3"/>
        <v>0</v>
      </c>
      <c r="G92" s="87">
        <f t="shared" si="4"/>
        <v>0</v>
      </c>
      <c r="H92" s="88">
        <f t="shared" si="5"/>
        <v>0</v>
      </c>
    </row>
    <row r="93" spans="1:8" ht="15" customHeight="1" x14ac:dyDescent="0.3">
      <c r="A93" s="37" t="s">
        <v>163</v>
      </c>
      <c r="B93" s="123"/>
      <c r="C93" s="101"/>
      <c r="D93" s="111">
        <v>1</v>
      </c>
      <c r="E93" s="105">
        <v>0</v>
      </c>
      <c r="F93" s="86">
        <f t="shared" si="3"/>
        <v>0</v>
      </c>
      <c r="G93" s="87">
        <f t="shared" si="4"/>
        <v>0</v>
      </c>
      <c r="H93" s="88">
        <f t="shared" si="5"/>
        <v>0</v>
      </c>
    </row>
    <row r="94" spans="1:8" ht="15" customHeight="1" x14ac:dyDescent="0.3">
      <c r="A94" s="37" t="s">
        <v>164</v>
      </c>
      <c r="B94" s="123"/>
      <c r="C94" s="101"/>
      <c r="D94" s="111">
        <v>1</v>
      </c>
      <c r="E94" s="105">
        <v>0</v>
      </c>
      <c r="F94" s="86">
        <f t="shared" si="3"/>
        <v>0</v>
      </c>
      <c r="G94" s="87">
        <f t="shared" si="4"/>
        <v>0</v>
      </c>
      <c r="H94" s="88">
        <f t="shared" si="5"/>
        <v>0</v>
      </c>
    </row>
    <row r="95" spans="1:8" ht="15" customHeight="1" x14ac:dyDescent="0.3">
      <c r="A95" s="37" t="s">
        <v>165</v>
      </c>
      <c r="B95" s="123"/>
      <c r="C95" s="101"/>
      <c r="D95" s="111">
        <v>1</v>
      </c>
      <c r="E95" s="105">
        <v>0</v>
      </c>
      <c r="F95" s="86">
        <f t="shared" si="3"/>
        <v>0</v>
      </c>
      <c r="G95" s="87">
        <f t="shared" si="4"/>
        <v>0</v>
      </c>
      <c r="H95" s="88">
        <f t="shared" si="5"/>
        <v>0</v>
      </c>
    </row>
    <row r="96" spans="1:8" ht="15" customHeight="1" x14ac:dyDescent="0.3">
      <c r="A96" s="37" t="s">
        <v>166</v>
      </c>
      <c r="B96" s="123"/>
      <c r="C96" s="101"/>
      <c r="D96" s="111">
        <v>1</v>
      </c>
      <c r="E96" s="105">
        <v>0</v>
      </c>
      <c r="F96" s="86">
        <f t="shared" si="3"/>
        <v>0</v>
      </c>
      <c r="G96" s="87">
        <f t="shared" si="4"/>
        <v>0</v>
      </c>
      <c r="H96" s="88">
        <f t="shared" si="5"/>
        <v>0</v>
      </c>
    </row>
    <row r="97" spans="1:8" ht="15" customHeight="1" x14ac:dyDescent="0.3">
      <c r="A97" s="37" t="s">
        <v>167</v>
      </c>
      <c r="B97" s="123"/>
      <c r="C97" s="101"/>
      <c r="D97" s="111">
        <v>1</v>
      </c>
      <c r="E97" s="105">
        <v>0</v>
      </c>
      <c r="F97" s="86">
        <f t="shared" si="3"/>
        <v>0</v>
      </c>
      <c r="G97" s="87">
        <f t="shared" si="4"/>
        <v>0</v>
      </c>
      <c r="H97" s="88">
        <f t="shared" si="5"/>
        <v>0</v>
      </c>
    </row>
    <row r="98" spans="1:8" ht="15" customHeight="1" x14ac:dyDescent="0.3">
      <c r="A98" s="37" t="s">
        <v>168</v>
      </c>
      <c r="B98" s="123"/>
      <c r="C98" s="101"/>
      <c r="D98" s="111">
        <v>1</v>
      </c>
      <c r="E98" s="105">
        <v>0</v>
      </c>
      <c r="F98" s="86">
        <f t="shared" si="3"/>
        <v>0</v>
      </c>
      <c r="G98" s="87">
        <f t="shared" si="4"/>
        <v>0</v>
      </c>
      <c r="H98" s="88">
        <f t="shared" si="5"/>
        <v>0</v>
      </c>
    </row>
    <row r="99" spans="1:8" ht="15" customHeight="1" x14ac:dyDescent="0.3">
      <c r="A99" s="40" t="s">
        <v>169</v>
      </c>
      <c r="B99" s="123"/>
      <c r="C99" s="101"/>
      <c r="D99" s="111">
        <v>1</v>
      </c>
      <c r="E99" s="105">
        <v>0</v>
      </c>
      <c r="F99" s="86">
        <f t="shared" si="3"/>
        <v>0</v>
      </c>
      <c r="G99" s="87">
        <f t="shared" si="4"/>
        <v>0</v>
      </c>
      <c r="H99" s="88">
        <f t="shared" si="5"/>
        <v>0</v>
      </c>
    </row>
    <row r="100" spans="1:8" ht="15" customHeight="1" x14ac:dyDescent="0.3">
      <c r="A100" s="37" t="s">
        <v>170</v>
      </c>
      <c r="B100" s="123"/>
      <c r="C100" s="101"/>
      <c r="D100" s="111">
        <v>1</v>
      </c>
      <c r="E100" s="105">
        <v>0</v>
      </c>
      <c r="F100" s="86">
        <f t="shared" si="3"/>
        <v>0</v>
      </c>
      <c r="G100" s="87">
        <f t="shared" si="4"/>
        <v>0</v>
      </c>
      <c r="H100" s="88">
        <f t="shared" si="5"/>
        <v>0</v>
      </c>
    </row>
    <row r="101" spans="1:8" ht="15" customHeight="1" x14ac:dyDescent="0.3">
      <c r="A101" s="37" t="s">
        <v>171</v>
      </c>
      <c r="B101" s="123"/>
      <c r="C101" s="101"/>
      <c r="D101" s="111">
        <v>1</v>
      </c>
      <c r="E101" s="105">
        <v>0</v>
      </c>
      <c r="F101" s="86">
        <f t="shared" si="3"/>
        <v>0</v>
      </c>
      <c r="G101" s="87">
        <f t="shared" si="4"/>
        <v>0</v>
      </c>
      <c r="H101" s="88">
        <f t="shared" si="5"/>
        <v>0</v>
      </c>
    </row>
    <row r="102" spans="1:8" ht="15" customHeight="1" x14ac:dyDescent="0.3">
      <c r="A102" s="37" t="s">
        <v>172</v>
      </c>
      <c r="B102" s="123"/>
      <c r="C102" s="101"/>
      <c r="D102" s="111">
        <v>1</v>
      </c>
      <c r="E102" s="105">
        <v>0</v>
      </c>
      <c r="F102" s="86">
        <f t="shared" si="3"/>
        <v>0</v>
      </c>
      <c r="G102" s="87">
        <f t="shared" si="4"/>
        <v>0</v>
      </c>
      <c r="H102" s="88">
        <f t="shared" si="5"/>
        <v>0</v>
      </c>
    </row>
    <row r="103" spans="1:8" ht="15" customHeight="1" x14ac:dyDescent="0.3">
      <c r="A103" s="37" t="s">
        <v>173</v>
      </c>
      <c r="B103" s="123"/>
      <c r="C103" s="101"/>
      <c r="D103" s="111">
        <v>1</v>
      </c>
      <c r="E103" s="105">
        <v>0</v>
      </c>
      <c r="F103" s="86">
        <f t="shared" si="3"/>
        <v>0</v>
      </c>
      <c r="G103" s="87">
        <f t="shared" si="4"/>
        <v>0</v>
      </c>
      <c r="H103" s="88">
        <f t="shared" si="5"/>
        <v>0</v>
      </c>
    </row>
    <row r="104" spans="1:8" ht="15" customHeight="1" x14ac:dyDescent="0.3">
      <c r="A104" s="37" t="s">
        <v>174</v>
      </c>
      <c r="B104" s="123"/>
      <c r="C104" s="101"/>
      <c r="D104" s="111">
        <v>1</v>
      </c>
      <c r="E104" s="105">
        <v>0</v>
      </c>
      <c r="F104" s="86">
        <f t="shared" si="3"/>
        <v>0</v>
      </c>
      <c r="G104" s="87">
        <f t="shared" si="4"/>
        <v>0</v>
      </c>
      <c r="H104" s="88">
        <f t="shared" si="5"/>
        <v>0</v>
      </c>
    </row>
    <row r="105" spans="1:8" ht="15" customHeight="1" x14ac:dyDescent="0.3">
      <c r="A105" s="37" t="s">
        <v>175</v>
      </c>
      <c r="B105" s="123"/>
      <c r="C105" s="101"/>
      <c r="D105" s="111">
        <v>1</v>
      </c>
      <c r="E105" s="105">
        <v>0</v>
      </c>
      <c r="F105" s="86">
        <f t="shared" si="3"/>
        <v>0</v>
      </c>
      <c r="G105" s="87">
        <f t="shared" si="4"/>
        <v>0</v>
      </c>
      <c r="H105" s="88">
        <f t="shared" si="5"/>
        <v>0</v>
      </c>
    </row>
    <row r="106" spans="1:8" ht="15" customHeight="1" x14ac:dyDescent="0.3">
      <c r="A106" s="37" t="s">
        <v>176</v>
      </c>
      <c r="B106" s="123"/>
      <c r="C106" s="101"/>
      <c r="D106" s="111">
        <v>1</v>
      </c>
      <c r="E106" s="105">
        <v>0</v>
      </c>
      <c r="F106" s="86">
        <f t="shared" si="3"/>
        <v>0</v>
      </c>
      <c r="G106" s="87">
        <f t="shared" si="4"/>
        <v>0</v>
      </c>
      <c r="H106" s="88">
        <f t="shared" si="5"/>
        <v>0</v>
      </c>
    </row>
    <row r="107" spans="1:8" ht="15" customHeight="1" x14ac:dyDescent="0.3">
      <c r="A107" s="37" t="s">
        <v>177</v>
      </c>
      <c r="B107" s="123"/>
      <c r="C107" s="101"/>
      <c r="D107" s="111">
        <v>1</v>
      </c>
      <c r="E107" s="105">
        <v>0</v>
      </c>
      <c r="F107" s="86">
        <f t="shared" si="3"/>
        <v>0</v>
      </c>
      <c r="G107" s="87">
        <f t="shared" si="4"/>
        <v>0</v>
      </c>
      <c r="H107" s="88">
        <f t="shared" si="5"/>
        <v>0</v>
      </c>
    </row>
    <row r="108" spans="1:8" ht="15" customHeight="1" x14ac:dyDescent="0.3">
      <c r="A108" s="37" t="s">
        <v>178</v>
      </c>
      <c r="B108" s="123"/>
      <c r="C108" s="101"/>
      <c r="D108" s="111">
        <v>1</v>
      </c>
      <c r="E108" s="105">
        <v>0</v>
      </c>
      <c r="F108" s="86">
        <f t="shared" si="3"/>
        <v>0</v>
      </c>
      <c r="G108" s="87">
        <f t="shared" si="4"/>
        <v>0</v>
      </c>
      <c r="H108" s="88">
        <f t="shared" si="5"/>
        <v>0</v>
      </c>
    </row>
    <row r="109" spans="1:8" ht="15" customHeight="1" x14ac:dyDescent="0.3">
      <c r="A109" s="37" t="s">
        <v>179</v>
      </c>
      <c r="B109" s="123"/>
      <c r="C109" s="101"/>
      <c r="D109" s="111">
        <v>1</v>
      </c>
      <c r="E109" s="105">
        <v>0</v>
      </c>
      <c r="F109" s="86">
        <f t="shared" si="3"/>
        <v>0</v>
      </c>
      <c r="G109" s="87">
        <f t="shared" si="4"/>
        <v>0</v>
      </c>
      <c r="H109" s="88">
        <f t="shared" si="5"/>
        <v>0</v>
      </c>
    </row>
    <row r="110" spans="1:8" ht="15" customHeight="1" x14ac:dyDescent="0.3">
      <c r="A110" s="37" t="s">
        <v>180</v>
      </c>
      <c r="B110" s="123"/>
      <c r="C110" s="101"/>
      <c r="D110" s="111">
        <v>1</v>
      </c>
      <c r="E110" s="105">
        <v>0</v>
      </c>
      <c r="F110" s="86">
        <f t="shared" si="3"/>
        <v>0</v>
      </c>
      <c r="G110" s="87">
        <f t="shared" si="4"/>
        <v>0</v>
      </c>
      <c r="H110" s="88">
        <f t="shared" si="5"/>
        <v>0</v>
      </c>
    </row>
    <row r="111" spans="1:8" ht="15" customHeight="1" x14ac:dyDescent="0.3">
      <c r="A111" s="37" t="s">
        <v>181</v>
      </c>
      <c r="B111" s="123"/>
      <c r="C111" s="101"/>
      <c r="D111" s="111">
        <v>1</v>
      </c>
      <c r="E111" s="105">
        <v>0</v>
      </c>
      <c r="F111" s="86">
        <f t="shared" si="3"/>
        <v>0</v>
      </c>
      <c r="G111" s="87">
        <f t="shared" si="4"/>
        <v>0</v>
      </c>
      <c r="H111" s="88">
        <f t="shared" si="5"/>
        <v>0</v>
      </c>
    </row>
    <row r="112" spans="1:8" ht="15" customHeight="1" x14ac:dyDescent="0.3">
      <c r="A112" s="37" t="s">
        <v>182</v>
      </c>
      <c r="B112" s="123"/>
      <c r="C112" s="101"/>
      <c r="D112" s="111">
        <v>1</v>
      </c>
      <c r="E112" s="105">
        <v>0</v>
      </c>
      <c r="F112" s="86">
        <f t="shared" si="3"/>
        <v>0</v>
      </c>
      <c r="G112" s="87">
        <f t="shared" si="4"/>
        <v>0</v>
      </c>
      <c r="H112" s="88">
        <f t="shared" si="5"/>
        <v>0</v>
      </c>
    </row>
    <row r="113" spans="1:8" ht="15" customHeight="1" x14ac:dyDescent="0.3">
      <c r="A113" s="37" t="s">
        <v>183</v>
      </c>
      <c r="B113" s="123"/>
      <c r="C113" s="101"/>
      <c r="D113" s="111">
        <v>1</v>
      </c>
      <c r="E113" s="105">
        <v>0</v>
      </c>
      <c r="F113" s="86">
        <f t="shared" si="3"/>
        <v>0</v>
      </c>
      <c r="G113" s="87">
        <f t="shared" si="4"/>
        <v>0</v>
      </c>
      <c r="H113" s="88">
        <f t="shared" si="5"/>
        <v>0</v>
      </c>
    </row>
    <row r="114" spans="1:8" ht="15" customHeight="1" x14ac:dyDescent="0.3">
      <c r="A114" s="37" t="s">
        <v>184</v>
      </c>
      <c r="B114" s="123"/>
      <c r="C114" s="101"/>
      <c r="D114" s="111">
        <v>1</v>
      </c>
      <c r="E114" s="105">
        <v>0</v>
      </c>
      <c r="F114" s="86">
        <f t="shared" si="3"/>
        <v>0</v>
      </c>
      <c r="G114" s="87">
        <f t="shared" si="4"/>
        <v>0</v>
      </c>
      <c r="H114" s="88">
        <f t="shared" si="5"/>
        <v>0</v>
      </c>
    </row>
    <row r="115" spans="1:8" ht="15" customHeight="1" x14ac:dyDescent="0.3">
      <c r="A115" s="37" t="s">
        <v>185</v>
      </c>
      <c r="B115" s="123"/>
      <c r="C115" s="101"/>
      <c r="D115" s="111">
        <v>1</v>
      </c>
      <c r="E115" s="105">
        <v>0</v>
      </c>
      <c r="F115" s="86">
        <f t="shared" si="3"/>
        <v>0</v>
      </c>
      <c r="G115" s="87">
        <f t="shared" si="4"/>
        <v>0</v>
      </c>
      <c r="H115" s="88">
        <f t="shared" si="5"/>
        <v>0</v>
      </c>
    </row>
    <row r="116" spans="1:8" ht="15" customHeight="1" x14ac:dyDescent="0.3">
      <c r="A116" s="37" t="s">
        <v>186</v>
      </c>
      <c r="B116" s="123"/>
      <c r="C116" s="101"/>
      <c r="D116" s="111">
        <v>1</v>
      </c>
      <c r="E116" s="105">
        <v>0</v>
      </c>
      <c r="F116" s="86">
        <f t="shared" si="3"/>
        <v>0</v>
      </c>
      <c r="G116" s="87">
        <f t="shared" si="4"/>
        <v>0</v>
      </c>
      <c r="H116" s="88">
        <f t="shared" si="5"/>
        <v>0</v>
      </c>
    </row>
    <row r="117" spans="1:8" ht="15" customHeight="1" x14ac:dyDescent="0.3">
      <c r="A117" s="37" t="s">
        <v>187</v>
      </c>
      <c r="B117" s="123"/>
      <c r="C117" s="101"/>
      <c r="D117" s="111">
        <v>1</v>
      </c>
      <c r="E117" s="105">
        <v>0</v>
      </c>
      <c r="F117" s="86">
        <f t="shared" si="3"/>
        <v>0</v>
      </c>
      <c r="G117" s="87">
        <f t="shared" si="4"/>
        <v>0</v>
      </c>
      <c r="H117" s="88">
        <f t="shared" si="5"/>
        <v>0</v>
      </c>
    </row>
    <row r="118" spans="1:8" ht="15" customHeight="1" x14ac:dyDescent="0.3">
      <c r="A118" s="37" t="s">
        <v>188</v>
      </c>
      <c r="B118" s="123"/>
      <c r="C118" s="101"/>
      <c r="D118" s="111">
        <v>1</v>
      </c>
      <c r="E118" s="105">
        <v>0</v>
      </c>
      <c r="F118" s="86">
        <f t="shared" si="3"/>
        <v>0</v>
      </c>
      <c r="G118" s="87">
        <f t="shared" si="4"/>
        <v>0</v>
      </c>
      <c r="H118" s="88">
        <f t="shared" si="5"/>
        <v>0</v>
      </c>
    </row>
    <row r="119" spans="1:8" ht="15" customHeight="1" x14ac:dyDescent="0.3">
      <c r="A119" s="37" t="s">
        <v>189</v>
      </c>
      <c r="B119" s="123"/>
      <c r="C119" s="101"/>
      <c r="D119" s="111">
        <v>1</v>
      </c>
      <c r="E119" s="105">
        <v>0</v>
      </c>
      <c r="F119" s="86">
        <f t="shared" si="3"/>
        <v>0</v>
      </c>
      <c r="G119" s="87">
        <f t="shared" si="4"/>
        <v>0</v>
      </c>
      <c r="H119" s="88">
        <f t="shared" si="5"/>
        <v>0</v>
      </c>
    </row>
    <row r="120" spans="1:8" ht="15" customHeight="1" x14ac:dyDescent="0.3">
      <c r="A120" s="37" t="s">
        <v>190</v>
      </c>
      <c r="B120" s="123"/>
      <c r="C120" s="101"/>
      <c r="D120" s="111">
        <v>1</v>
      </c>
      <c r="E120" s="105">
        <v>0</v>
      </c>
      <c r="F120" s="86">
        <f t="shared" si="3"/>
        <v>0</v>
      </c>
      <c r="G120" s="87">
        <f t="shared" si="4"/>
        <v>0</v>
      </c>
      <c r="H120" s="88">
        <f t="shared" si="5"/>
        <v>0</v>
      </c>
    </row>
    <row r="121" spans="1:8" ht="15" customHeight="1" x14ac:dyDescent="0.3">
      <c r="A121" s="37" t="s">
        <v>191</v>
      </c>
      <c r="B121" s="123"/>
      <c r="C121" s="101"/>
      <c r="D121" s="111">
        <v>1</v>
      </c>
      <c r="E121" s="105">
        <v>0</v>
      </c>
      <c r="F121" s="86">
        <f t="shared" si="3"/>
        <v>0</v>
      </c>
      <c r="G121" s="87">
        <f t="shared" si="4"/>
        <v>0</v>
      </c>
      <c r="H121" s="88">
        <f t="shared" si="5"/>
        <v>0</v>
      </c>
    </row>
    <row r="122" spans="1:8" ht="15" customHeight="1" x14ac:dyDescent="0.3">
      <c r="A122" s="37" t="s">
        <v>192</v>
      </c>
      <c r="B122" s="123"/>
      <c r="C122" s="101"/>
      <c r="D122" s="111">
        <v>1</v>
      </c>
      <c r="E122" s="105">
        <v>0</v>
      </c>
      <c r="F122" s="86">
        <f t="shared" si="3"/>
        <v>0</v>
      </c>
      <c r="G122" s="87">
        <f t="shared" si="4"/>
        <v>0</v>
      </c>
      <c r="H122" s="88">
        <f t="shared" si="5"/>
        <v>0</v>
      </c>
    </row>
    <row r="123" spans="1:8" ht="15" customHeight="1" x14ac:dyDescent="0.3">
      <c r="A123" s="37" t="s">
        <v>193</v>
      </c>
      <c r="B123" s="123"/>
      <c r="C123" s="101"/>
      <c r="D123" s="111">
        <v>1</v>
      </c>
      <c r="E123" s="105">
        <v>0</v>
      </c>
      <c r="F123" s="86">
        <f t="shared" si="3"/>
        <v>0</v>
      </c>
      <c r="G123" s="87">
        <f t="shared" si="4"/>
        <v>0</v>
      </c>
      <c r="H123" s="88">
        <f t="shared" si="5"/>
        <v>0</v>
      </c>
    </row>
    <row r="124" spans="1:8" ht="15" customHeight="1" x14ac:dyDescent="0.3">
      <c r="A124" s="37" t="s">
        <v>194</v>
      </c>
      <c r="B124" s="123"/>
      <c r="C124" s="101"/>
      <c r="D124" s="111">
        <v>1</v>
      </c>
      <c r="E124" s="105">
        <v>0</v>
      </c>
      <c r="F124" s="86">
        <f t="shared" si="3"/>
        <v>0</v>
      </c>
      <c r="G124" s="87">
        <f t="shared" si="4"/>
        <v>0</v>
      </c>
      <c r="H124" s="88">
        <f t="shared" si="5"/>
        <v>0</v>
      </c>
    </row>
    <row r="125" spans="1:8" ht="15" customHeight="1" x14ac:dyDescent="0.3">
      <c r="A125" s="37" t="s">
        <v>195</v>
      </c>
      <c r="B125" s="123"/>
      <c r="C125" s="101"/>
      <c r="D125" s="111">
        <v>1</v>
      </c>
      <c r="E125" s="105">
        <v>0</v>
      </c>
      <c r="F125" s="86">
        <f t="shared" si="3"/>
        <v>0</v>
      </c>
      <c r="G125" s="87">
        <f t="shared" si="4"/>
        <v>0</v>
      </c>
      <c r="H125" s="88">
        <f t="shared" si="5"/>
        <v>0</v>
      </c>
    </row>
    <row r="126" spans="1:8" ht="15" customHeight="1" x14ac:dyDescent="0.3">
      <c r="A126" s="37" t="s">
        <v>196</v>
      </c>
      <c r="B126" s="123"/>
      <c r="C126" s="101"/>
      <c r="D126" s="111">
        <v>1</v>
      </c>
      <c r="E126" s="105">
        <v>0</v>
      </c>
      <c r="F126" s="86">
        <f t="shared" si="3"/>
        <v>0</v>
      </c>
      <c r="G126" s="87">
        <f t="shared" si="4"/>
        <v>0</v>
      </c>
      <c r="H126" s="88">
        <f t="shared" si="5"/>
        <v>0</v>
      </c>
    </row>
    <row r="127" spans="1:8" ht="15" customHeight="1" x14ac:dyDescent="0.3">
      <c r="A127" s="40" t="s">
        <v>197</v>
      </c>
      <c r="B127" s="123"/>
      <c r="C127" s="101"/>
      <c r="D127" s="111">
        <v>1</v>
      </c>
      <c r="E127" s="105">
        <v>0</v>
      </c>
      <c r="F127" s="86">
        <f t="shared" si="3"/>
        <v>0</v>
      </c>
      <c r="G127" s="87">
        <f t="shared" si="4"/>
        <v>0</v>
      </c>
      <c r="H127" s="88">
        <f t="shared" si="5"/>
        <v>0</v>
      </c>
    </row>
    <row r="128" spans="1:8" ht="15" customHeight="1" x14ac:dyDescent="0.3">
      <c r="A128" s="37" t="s">
        <v>198</v>
      </c>
      <c r="B128" s="123"/>
      <c r="C128" s="101"/>
      <c r="D128" s="111">
        <v>1</v>
      </c>
      <c r="E128" s="105">
        <v>0</v>
      </c>
      <c r="F128" s="86">
        <f t="shared" si="3"/>
        <v>0</v>
      </c>
      <c r="G128" s="87">
        <f t="shared" si="4"/>
        <v>0</v>
      </c>
      <c r="H128" s="88">
        <f t="shared" si="5"/>
        <v>0</v>
      </c>
    </row>
    <row r="129" spans="1:8" ht="15" customHeight="1" x14ac:dyDescent="0.3">
      <c r="A129" s="37" t="s">
        <v>199</v>
      </c>
      <c r="B129" s="123"/>
      <c r="C129" s="101"/>
      <c r="D129" s="111">
        <v>1</v>
      </c>
      <c r="E129" s="105">
        <v>0</v>
      </c>
      <c r="F129" s="86">
        <f t="shared" si="3"/>
        <v>0</v>
      </c>
      <c r="G129" s="87">
        <f t="shared" si="4"/>
        <v>0</v>
      </c>
      <c r="H129" s="88">
        <f t="shared" si="5"/>
        <v>0</v>
      </c>
    </row>
    <row r="130" spans="1:8" ht="15" customHeight="1" x14ac:dyDescent="0.3">
      <c r="A130" s="37" t="s">
        <v>200</v>
      </c>
      <c r="B130" s="123"/>
      <c r="C130" s="101"/>
      <c r="D130" s="111">
        <v>1</v>
      </c>
      <c r="E130" s="105">
        <v>0</v>
      </c>
      <c r="F130" s="86">
        <f t="shared" si="3"/>
        <v>0</v>
      </c>
      <c r="G130" s="87">
        <f t="shared" si="4"/>
        <v>0</v>
      </c>
      <c r="H130" s="88">
        <f t="shared" si="5"/>
        <v>0</v>
      </c>
    </row>
    <row r="131" spans="1:8" ht="15" customHeight="1" x14ac:dyDescent="0.3">
      <c r="A131" s="37" t="s">
        <v>201</v>
      </c>
      <c r="B131" s="123"/>
      <c r="C131" s="101"/>
      <c r="D131" s="111">
        <v>1</v>
      </c>
      <c r="E131" s="105">
        <v>0</v>
      </c>
      <c r="F131" s="86">
        <f t="shared" si="3"/>
        <v>0</v>
      </c>
      <c r="G131" s="87">
        <f t="shared" si="4"/>
        <v>0</v>
      </c>
      <c r="H131" s="88">
        <f t="shared" si="5"/>
        <v>0</v>
      </c>
    </row>
    <row r="132" spans="1:8" ht="15" customHeight="1" x14ac:dyDescent="0.3">
      <c r="A132" s="37" t="s">
        <v>202</v>
      </c>
      <c r="B132" s="123"/>
      <c r="C132" s="101"/>
      <c r="D132" s="111">
        <v>1</v>
      </c>
      <c r="E132" s="105">
        <v>0</v>
      </c>
      <c r="F132" s="86">
        <f t="shared" si="3"/>
        <v>0</v>
      </c>
      <c r="G132" s="87">
        <f t="shared" si="4"/>
        <v>0</v>
      </c>
      <c r="H132" s="88">
        <f t="shared" si="5"/>
        <v>0</v>
      </c>
    </row>
    <row r="133" spans="1:8" ht="15" customHeight="1" x14ac:dyDescent="0.3">
      <c r="A133" s="37" t="s">
        <v>203</v>
      </c>
      <c r="B133" s="123"/>
      <c r="C133" s="101"/>
      <c r="D133" s="111">
        <v>1</v>
      </c>
      <c r="E133" s="105">
        <v>0</v>
      </c>
      <c r="F133" s="86">
        <f t="shared" si="3"/>
        <v>0</v>
      </c>
      <c r="G133" s="87">
        <f t="shared" si="4"/>
        <v>0</v>
      </c>
      <c r="H133" s="88">
        <f t="shared" si="5"/>
        <v>0</v>
      </c>
    </row>
    <row r="134" spans="1:8" ht="15" customHeight="1" x14ac:dyDescent="0.3">
      <c r="A134" s="37" t="s">
        <v>204</v>
      </c>
      <c r="B134" s="123"/>
      <c r="C134" s="101"/>
      <c r="D134" s="111">
        <v>1</v>
      </c>
      <c r="E134" s="105">
        <v>0</v>
      </c>
      <c r="F134" s="86">
        <f t="shared" ref="F134:F197" si="6">B134*D134</f>
        <v>0</v>
      </c>
      <c r="G134" s="87">
        <f t="shared" ref="G134:G197" si="7">C134*E134</f>
        <v>0</v>
      </c>
      <c r="H134" s="88">
        <f t="shared" ref="H134:H197" si="8">F134+G134</f>
        <v>0</v>
      </c>
    </row>
    <row r="135" spans="1:8" ht="15" customHeight="1" x14ac:dyDescent="0.3">
      <c r="A135" s="37" t="s">
        <v>205</v>
      </c>
      <c r="B135" s="123"/>
      <c r="C135" s="101"/>
      <c r="D135" s="111">
        <v>1</v>
      </c>
      <c r="E135" s="105">
        <v>0</v>
      </c>
      <c r="F135" s="86">
        <f t="shared" si="6"/>
        <v>0</v>
      </c>
      <c r="G135" s="87">
        <f t="shared" si="7"/>
        <v>0</v>
      </c>
      <c r="H135" s="88">
        <f t="shared" si="8"/>
        <v>0</v>
      </c>
    </row>
    <row r="136" spans="1:8" ht="15" customHeight="1" x14ac:dyDescent="0.3">
      <c r="A136" s="37" t="s">
        <v>206</v>
      </c>
      <c r="B136" s="123"/>
      <c r="C136" s="101"/>
      <c r="D136" s="111">
        <v>1</v>
      </c>
      <c r="E136" s="105">
        <v>0</v>
      </c>
      <c r="F136" s="86">
        <f t="shared" si="6"/>
        <v>0</v>
      </c>
      <c r="G136" s="87">
        <f t="shared" si="7"/>
        <v>0</v>
      </c>
      <c r="H136" s="88">
        <f t="shared" si="8"/>
        <v>0</v>
      </c>
    </row>
    <row r="137" spans="1:8" ht="15" customHeight="1" x14ac:dyDescent="0.3">
      <c r="A137" s="37" t="s">
        <v>207</v>
      </c>
      <c r="B137" s="123"/>
      <c r="C137" s="101"/>
      <c r="D137" s="111">
        <v>1</v>
      </c>
      <c r="E137" s="105">
        <v>0</v>
      </c>
      <c r="F137" s="86">
        <f t="shared" si="6"/>
        <v>0</v>
      </c>
      <c r="G137" s="87">
        <f t="shared" si="7"/>
        <v>0</v>
      </c>
      <c r="H137" s="88">
        <f t="shared" si="8"/>
        <v>0</v>
      </c>
    </row>
    <row r="138" spans="1:8" ht="15" customHeight="1" x14ac:dyDescent="0.3">
      <c r="A138" s="37" t="s">
        <v>208</v>
      </c>
      <c r="B138" s="123"/>
      <c r="C138" s="101"/>
      <c r="D138" s="111">
        <v>1</v>
      </c>
      <c r="E138" s="105">
        <v>0</v>
      </c>
      <c r="F138" s="86">
        <f t="shared" si="6"/>
        <v>0</v>
      </c>
      <c r="G138" s="87">
        <f t="shared" si="7"/>
        <v>0</v>
      </c>
      <c r="H138" s="88">
        <f t="shared" si="8"/>
        <v>0</v>
      </c>
    </row>
    <row r="139" spans="1:8" ht="15" customHeight="1" x14ac:dyDescent="0.3">
      <c r="A139" s="37" t="s">
        <v>209</v>
      </c>
      <c r="B139" s="123"/>
      <c r="C139" s="101"/>
      <c r="D139" s="111">
        <v>1</v>
      </c>
      <c r="E139" s="105">
        <v>0</v>
      </c>
      <c r="F139" s="86">
        <f t="shared" si="6"/>
        <v>0</v>
      </c>
      <c r="G139" s="87">
        <f t="shared" si="7"/>
        <v>0</v>
      </c>
      <c r="H139" s="88">
        <f t="shared" si="8"/>
        <v>0</v>
      </c>
    </row>
    <row r="140" spans="1:8" ht="15" customHeight="1" x14ac:dyDescent="0.3">
      <c r="A140" s="37" t="s">
        <v>210</v>
      </c>
      <c r="B140" s="123"/>
      <c r="C140" s="101"/>
      <c r="D140" s="111">
        <v>1</v>
      </c>
      <c r="E140" s="105">
        <v>0</v>
      </c>
      <c r="F140" s="86">
        <f t="shared" si="6"/>
        <v>0</v>
      </c>
      <c r="G140" s="87">
        <f t="shared" si="7"/>
        <v>0</v>
      </c>
      <c r="H140" s="88">
        <f t="shared" si="8"/>
        <v>0</v>
      </c>
    </row>
    <row r="141" spans="1:8" ht="15" customHeight="1" x14ac:dyDescent="0.3">
      <c r="A141" s="37" t="s">
        <v>211</v>
      </c>
      <c r="B141" s="123"/>
      <c r="C141" s="101"/>
      <c r="D141" s="111">
        <v>1</v>
      </c>
      <c r="E141" s="105">
        <v>0</v>
      </c>
      <c r="F141" s="86">
        <f t="shared" si="6"/>
        <v>0</v>
      </c>
      <c r="G141" s="87">
        <f t="shared" si="7"/>
        <v>0</v>
      </c>
      <c r="H141" s="88">
        <f t="shared" si="8"/>
        <v>0</v>
      </c>
    </row>
    <row r="142" spans="1:8" ht="15" customHeight="1" x14ac:dyDescent="0.3">
      <c r="A142" s="37" t="s">
        <v>212</v>
      </c>
      <c r="B142" s="123"/>
      <c r="C142" s="101"/>
      <c r="D142" s="111">
        <v>1</v>
      </c>
      <c r="E142" s="105">
        <v>0</v>
      </c>
      <c r="F142" s="86">
        <f t="shared" si="6"/>
        <v>0</v>
      </c>
      <c r="G142" s="87">
        <f t="shared" si="7"/>
        <v>0</v>
      </c>
      <c r="H142" s="88">
        <f t="shared" si="8"/>
        <v>0</v>
      </c>
    </row>
    <row r="143" spans="1:8" ht="15" customHeight="1" x14ac:dyDescent="0.3">
      <c r="A143" s="37" t="s">
        <v>213</v>
      </c>
      <c r="B143" s="123"/>
      <c r="C143" s="101"/>
      <c r="D143" s="111">
        <v>1</v>
      </c>
      <c r="E143" s="105">
        <v>0</v>
      </c>
      <c r="F143" s="86">
        <f t="shared" si="6"/>
        <v>0</v>
      </c>
      <c r="G143" s="87">
        <f t="shared" si="7"/>
        <v>0</v>
      </c>
      <c r="H143" s="88">
        <f t="shared" si="8"/>
        <v>0</v>
      </c>
    </row>
    <row r="144" spans="1:8" ht="15" customHeight="1" x14ac:dyDescent="0.3">
      <c r="A144" s="37" t="s">
        <v>214</v>
      </c>
      <c r="B144" s="123"/>
      <c r="C144" s="101"/>
      <c r="D144" s="111">
        <v>1</v>
      </c>
      <c r="E144" s="105">
        <v>0</v>
      </c>
      <c r="F144" s="86">
        <f t="shared" si="6"/>
        <v>0</v>
      </c>
      <c r="G144" s="87">
        <f t="shared" si="7"/>
        <v>0</v>
      </c>
      <c r="H144" s="88">
        <f t="shared" si="8"/>
        <v>0</v>
      </c>
    </row>
    <row r="145" spans="1:8" ht="15" customHeight="1" x14ac:dyDescent="0.3">
      <c r="A145" s="37" t="s">
        <v>215</v>
      </c>
      <c r="B145" s="123"/>
      <c r="C145" s="101"/>
      <c r="D145" s="111">
        <v>1</v>
      </c>
      <c r="E145" s="105">
        <v>0</v>
      </c>
      <c r="F145" s="86">
        <f t="shared" si="6"/>
        <v>0</v>
      </c>
      <c r="G145" s="87">
        <f t="shared" si="7"/>
        <v>0</v>
      </c>
      <c r="H145" s="88">
        <f t="shared" si="8"/>
        <v>0</v>
      </c>
    </row>
    <row r="146" spans="1:8" ht="15" customHeight="1" x14ac:dyDescent="0.3">
      <c r="A146" s="37" t="s">
        <v>216</v>
      </c>
      <c r="B146" s="123"/>
      <c r="C146" s="101"/>
      <c r="D146" s="111">
        <v>1</v>
      </c>
      <c r="E146" s="105">
        <v>0</v>
      </c>
      <c r="F146" s="86">
        <f t="shared" si="6"/>
        <v>0</v>
      </c>
      <c r="G146" s="87">
        <f t="shared" si="7"/>
        <v>0</v>
      </c>
      <c r="H146" s="88">
        <f t="shared" si="8"/>
        <v>0</v>
      </c>
    </row>
    <row r="147" spans="1:8" ht="15" customHeight="1" x14ac:dyDescent="0.3">
      <c r="A147" s="37" t="s">
        <v>217</v>
      </c>
      <c r="B147" s="123"/>
      <c r="C147" s="101"/>
      <c r="D147" s="111">
        <v>1</v>
      </c>
      <c r="E147" s="105">
        <v>0</v>
      </c>
      <c r="F147" s="86">
        <f t="shared" si="6"/>
        <v>0</v>
      </c>
      <c r="G147" s="87">
        <f t="shared" si="7"/>
        <v>0</v>
      </c>
      <c r="H147" s="88">
        <f t="shared" si="8"/>
        <v>0</v>
      </c>
    </row>
    <row r="148" spans="1:8" ht="15" customHeight="1" x14ac:dyDescent="0.3">
      <c r="A148" s="37" t="s">
        <v>218</v>
      </c>
      <c r="B148" s="123"/>
      <c r="C148" s="101"/>
      <c r="D148" s="111">
        <v>1</v>
      </c>
      <c r="E148" s="105">
        <v>0</v>
      </c>
      <c r="F148" s="86">
        <f t="shared" si="6"/>
        <v>0</v>
      </c>
      <c r="G148" s="87">
        <f t="shared" si="7"/>
        <v>0</v>
      </c>
      <c r="H148" s="88">
        <f t="shared" si="8"/>
        <v>0</v>
      </c>
    </row>
    <row r="149" spans="1:8" ht="15" customHeight="1" x14ac:dyDescent="0.3">
      <c r="A149" s="37" t="s">
        <v>219</v>
      </c>
      <c r="B149" s="123"/>
      <c r="C149" s="101"/>
      <c r="D149" s="111">
        <v>1</v>
      </c>
      <c r="E149" s="105">
        <v>0</v>
      </c>
      <c r="F149" s="86">
        <f t="shared" si="6"/>
        <v>0</v>
      </c>
      <c r="G149" s="87">
        <f t="shared" si="7"/>
        <v>0</v>
      </c>
      <c r="H149" s="88">
        <f t="shared" si="8"/>
        <v>0</v>
      </c>
    </row>
    <row r="150" spans="1:8" ht="15" customHeight="1" x14ac:dyDescent="0.3">
      <c r="A150" s="37" t="s">
        <v>220</v>
      </c>
      <c r="B150" s="123"/>
      <c r="C150" s="101"/>
      <c r="D150" s="111">
        <v>1</v>
      </c>
      <c r="E150" s="105">
        <v>0</v>
      </c>
      <c r="F150" s="86">
        <f t="shared" si="6"/>
        <v>0</v>
      </c>
      <c r="G150" s="87">
        <f t="shared" si="7"/>
        <v>0</v>
      </c>
      <c r="H150" s="88">
        <f t="shared" si="8"/>
        <v>0</v>
      </c>
    </row>
    <row r="151" spans="1:8" ht="15" customHeight="1" x14ac:dyDescent="0.3">
      <c r="A151" s="37" t="s">
        <v>221</v>
      </c>
      <c r="B151" s="123"/>
      <c r="C151" s="101"/>
      <c r="D151" s="111">
        <v>1</v>
      </c>
      <c r="E151" s="105">
        <v>0</v>
      </c>
      <c r="F151" s="86">
        <f t="shared" si="6"/>
        <v>0</v>
      </c>
      <c r="G151" s="87">
        <f t="shared" si="7"/>
        <v>0</v>
      </c>
      <c r="H151" s="88">
        <f t="shared" si="8"/>
        <v>0</v>
      </c>
    </row>
    <row r="152" spans="1:8" ht="15" customHeight="1" x14ac:dyDescent="0.3">
      <c r="A152" s="37" t="s">
        <v>222</v>
      </c>
      <c r="B152" s="123"/>
      <c r="C152" s="101"/>
      <c r="D152" s="111">
        <v>1</v>
      </c>
      <c r="E152" s="105">
        <v>0</v>
      </c>
      <c r="F152" s="86">
        <f t="shared" si="6"/>
        <v>0</v>
      </c>
      <c r="G152" s="87">
        <f t="shared" si="7"/>
        <v>0</v>
      </c>
      <c r="H152" s="88">
        <f t="shared" si="8"/>
        <v>0</v>
      </c>
    </row>
    <row r="153" spans="1:8" ht="15" customHeight="1" x14ac:dyDescent="0.3">
      <c r="A153" s="37" t="s">
        <v>223</v>
      </c>
      <c r="B153" s="123"/>
      <c r="C153" s="101"/>
      <c r="D153" s="111">
        <v>1</v>
      </c>
      <c r="E153" s="105">
        <v>0</v>
      </c>
      <c r="F153" s="86">
        <f t="shared" si="6"/>
        <v>0</v>
      </c>
      <c r="G153" s="87">
        <f t="shared" si="7"/>
        <v>0</v>
      </c>
      <c r="H153" s="88">
        <f t="shared" si="8"/>
        <v>0</v>
      </c>
    </row>
    <row r="154" spans="1:8" ht="15" customHeight="1" x14ac:dyDescent="0.3">
      <c r="A154" s="37" t="s">
        <v>224</v>
      </c>
      <c r="B154" s="123"/>
      <c r="C154" s="101"/>
      <c r="D154" s="111">
        <v>1</v>
      </c>
      <c r="E154" s="105">
        <v>0</v>
      </c>
      <c r="F154" s="86">
        <f t="shared" si="6"/>
        <v>0</v>
      </c>
      <c r="G154" s="87">
        <f t="shared" si="7"/>
        <v>0</v>
      </c>
      <c r="H154" s="88">
        <f t="shared" si="8"/>
        <v>0</v>
      </c>
    </row>
    <row r="155" spans="1:8" ht="15" customHeight="1" x14ac:dyDescent="0.3">
      <c r="A155" s="37" t="s">
        <v>225</v>
      </c>
      <c r="B155" s="123"/>
      <c r="C155" s="101"/>
      <c r="D155" s="111">
        <v>1</v>
      </c>
      <c r="E155" s="105">
        <v>0</v>
      </c>
      <c r="F155" s="86">
        <f t="shared" si="6"/>
        <v>0</v>
      </c>
      <c r="G155" s="87">
        <f t="shared" si="7"/>
        <v>0</v>
      </c>
      <c r="H155" s="88">
        <f t="shared" si="8"/>
        <v>0</v>
      </c>
    </row>
    <row r="156" spans="1:8" ht="15" customHeight="1" x14ac:dyDescent="0.3">
      <c r="A156" s="37" t="s">
        <v>226</v>
      </c>
      <c r="B156" s="123"/>
      <c r="C156" s="101"/>
      <c r="D156" s="111">
        <v>1</v>
      </c>
      <c r="E156" s="105">
        <v>0</v>
      </c>
      <c r="F156" s="86">
        <f t="shared" si="6"/>
        <v>0</v>
      </c>
      <c r="G156" s="87">
        <f t="shared" si="7"/>
        <v>0</v>
      </c>
      <c r="H156" s="88">
        <f t="shared" si="8"/>
        <v>0</v>
      </c>
    </row>
    <row r="157" spans="1:8" ht="15" customHeight="1" x14ac:dyDescent="0.3">
      <c r="A157" s="37" t="s">
        <v>227</v>
      </c>
      <c r="B157" s="123"/>
      <c r="C157" s="101"/>
      <c r="D157" s="111">
        <v>1</v>
      </c>
      <c r="E157" s="105">
        <v>0</v>
      </c>
      <c r="F157" s="86">
        <f t="shared" si="6"/>
        <v>0</v>
      </c>
      <c r="G157" s="87">
        <f t="shared" si="7"/>
        <v>0</v>
      </c>
      <c r="H157" s="88">
        <f t="shared" si="8"/>
        <v>0</v>
      </c>
    </row>
    <row r="158" spans="1:8" ht="15" customHeight="1" x14ac:dyDescent="0.3">
      <c r="A158" s="37" t="s">
        <v>228</v>
      </c>
      <c r="B158" s="123"/>
      <c r="C158" s="101"/>
      <c r="D158" s="111">
        <v>1</v>
      </c>
      <c r="E158" s="105">
        <v>0</v>
      </c>
      <c r="F158" s="86">
        <f t="shared" si="6"/>
        <v>0</v>
      </c>
      <c r="G158" s="87">
        <f t="shared" si="7"/>
        <v>0</v>
      </c>
      <c r="H158" s="88">
        <f t="shared" si="8"/>
        <v>0</v>
      </c>
    </row>
    <row r="159" spans="1:8" ht="15" customHeight="1" x14ac:dyDescent="0.3">
      <c r="A159" s="37" t="s">
        <v>229</v>
      </c>
      <c r="B159" s="123"/>
      <c r="C159" s="101"/>
      <c r="D159" s="111">
        <v>1</v>
      </c>
      <c r="E159" s="105">
        <v>0</v>
      </c>
      <c r="F159" s="86">
        <f t="shared" si="6"/>
        <v>0</v>
      </c>
      <c r="G159" s="87">
        <f t="shared" si="7"/>
        <v>0</v>
      </c>
      <c r="H159" s="88">
        <f t="shared" si="8"/>
        <v>0</v>
      </c>
    </row>
    <row r="160" spans="1:8" ht="15" customHeight="1" x14ac:dyDescent="0.3">
      <c r="A160" s="37" t="s">
        <v>230</v>
      </c>
      <c r="B160" s="123"/>
      <c r="C160" s="101"/>
      <c r="D160" s="111">
        <v>1</v>
      </c>
      <c r="E160" s="105">
        <v>0</v>
      </c>
      <c r="F160" s="86">
        <f t="shared" si="6"/>
        <v>0</v>
      </c>
      <c r="G160" s="87">
        <f t="shared" si="7"/>
        <v>0</v>
      </c>
      <c r="H160" s="88">
        <f t="shared" si="8"/>
        <v>0</v>
      </c>
    </row>
    <row r="161" spans="1:8" ht="15" customHeight="1" x14ac:dyDescent="0.3">
      <c r="A161" s="37" t="s">
        <v>231</v>
      </c>
      <c r="B161" s="123"/>
      <c r="C161" s="101"/>
      <c r="D161" s="111">
        <v>1</v>
      </c>
      <c r="E161" s="105">
        <v>0</v>
      </c>
      <c r="F161" s="86">
        <f t="shared" si="6"/>
        <v>0</v>
      </c>
      <c r="G161" s="87">
        <f t="shared" si="7"/>
        <v>0</v>
      </c>
      <c r="H161" s="88">
        <f t="shared" si="8"/>
        <v>0</v>
      </c>
    </row>
    <row r="162" spans="1:8" ht="15" customHeight="1" x14ac:dyDescent="0.3">
      <c r="A162" s="37" t="s">
        <v>232</v>
      </c>
      <c r="B162" s="123"/>
      <c r="C162" s="101"/>
      <c r="D162" s="111">
        <v>1</v>
      </c>
      <c r="E162" s="105">
        <v>0</v>
      </c>
      <c r="F162" s="86">
        <f t="shared" si="6"/>
        <v>0</v>
      </c>
      <c r="G162" s="87">
        <f t="shared" si="7"/>
        <v>0</v>
      </c>
      <c r="H162" s="88">
        <f t="shared" si="8"/>
        <v>0</v>
      </c>
    </row>
    <row r="163" spans="1:8" ht="15" customHeight="1" x14ac:dyDescent="0.3">
      <c r="A163" s="37" t="s">
        <v>233</v>
      </c>
      <c r="B163" s="123"/>
      <c r="C163" s="101"/>
      <c r="D163" s="111">
        <v>1</v>
      </c>
      <c r="E163" s="105">
        <v>0</v>
      </c>
      <c r="F163" s="86">
        <f t="shared" si="6"/>
        <v>0</v>
      </c>
      <c r="G163" s="87">
        <f t="shared" si="7"/>
        <v>0</v>
      </c>
      <c r="H163" s="88">
        <f t="shared" si="8"/>
        <v>0</v>
      </c>
    </row>
    <row r="164" spans="1:8" ht="15" customHeight="1" x14ac:dyDescent="0.3">
      <c r="A164" s="37" t="s">
        <v>234</v>
      </c>
      <c r="B164" s="123"/>
      <c r="C164" s="101"/>
      <c r="D164" s="111">
        <v>1</v>
      </c>
      <c r="E164" s="105">
        <v>0</v>
      </c>
      <c r="F164" s="86">
        <f t="shared" si="6"/>
        <v>0</v>
      </c>
      <c r="G164" s="87">
        <f t="shared" si="7"/>
        <v>0</v>
      </c>
      <c r="H164" s="88">
        <f t="shared" si="8"/>
        <v>0</v>
      </c>
    </row>
    <row r="165" spans="1:8" ht="15" customHeight="1" x14ac:dyDescent="0.3">
      <c r="A165" s="37" t="s">
        <v>235</v>
      </c>
      <c r="B165" s="123"/>
      <c r="C165" s="101"/>
      <c r="D165" s="111">
        <v>1</v>
      </c>
      <c r="E165" s="105">
        <v>0</v>
      </c>
      <c r="F165" s="86">
        <f t="shared" si="6"/>
        <v>0</v>
      </c>
      <c r="G165" s="87">
        <f t="shared" si="7"/>
        <v>0</v>
      </c>
      <c r="H165" s="88">
        <f t="shared" si="8"/>
        <v>0</v>
      </c>
    </row>
    <row r="166" spans="1:8" ht="15" customHeight="1" x14ac:dyDescent="0.3">
      <c r="A166" s="37" t="s">
        <v>236</v>
      </c>
      <c r="B166" s="123"/>
      <c r="C166" s="101"/>
      <c r="D166" s="111">
        <v>1</v>
      </c>
      <c r="E166" s="105">
        <v>0</v>
      </c>
      <c r="F166" s="86">
        <f t="shared" si="6"/>
        <v>0</v>
      </c>
      <c r="G166" s="87">
        <f t="shared" si="7"/>
        <v>0</v>
      </c>
      <c r="H166" s="88">
        <f t="shared" si="8"/>
        <v>0</v>
      </c>
    </row>
    <row r="167" spans="1:8" ht="15" customHeight="1" x14ac:dyDescent="0.3">
      <c r="A167" s="37" t="s">
        <v>237</v>
      </c>
      <c r="B167" s="123"/>
      <c r="C167" s="101"/>
      <c r="D167" s="111">
        <v>1</v>
      </c>
      <c r="E167" s="105">
        <v>0</v>
      </c>
      <c r="F167" s="86">
        <f t="shared" si="6"/>
        <v>0</v>
      </c>
      <c r="G167" s="87">
        <f t="shared" si="7"/>
        <v>0</v>
      </c>
      <c r="H167" s="88">
        <f t="shared" si="8"/>
        <v>0</v>
      </c>
    </row>
    <row r="168" spans="1:8" ht="15" customHeight="1" x14ac:dyDescent="0.3">
      <c r="A168" s="37" t="s">
        <v>238</v>
      </c>
      <c r="B168" s="123"/>
      <c r="C168" s="101"/>
      <c r="D168" s="111">
        <v>1</v>
      </c>
      <c r="E168" s="105">
        <v>0</v>
      </c>
      <c r="F168" s="86">
        <f t="shared" si="6"/>
        <v>0</v>
      </c>
      <c r="G168" s="87">
        <f t="shared" si="7"/>
        <v>0</v>
      </c>
      <c r="H168" s="88">
        <f t="shared" si="8"/>
        <v>0</v>
      </c>
    </row>
    <row r="169" spans="1:8" ht="15" customHeight="1" x14ac:dyDescent="0.3">
      <c r="A169" s="37" t="s">
        <v>239</v>
      </c>
      <c r="B169" s="123"/>
      <c r="C169" s="101"/>
      <c r="D169" s="111">
        <v>1</v>
      </c>
      <c r="E169" s="105">
        <v>0</v>
      </c>
      <c r="F169" s="86">
        <f t="shared" si="6"/>
        <v>0</v>
      </c>
      <c r="G169" s="87">
        <f t="shared" si="7"/>
        <v>0</v>
      </c>
      <c r="H169" s="88">
        <f t="shared" si="8"/>
        <v>0</v>
      </c>
    </row>
    <row r="170" spans="1:8" ht="15" customHeight="1" x14ac:dyDescent="0.3">
      <c r="A170" s="37" t="s">
        <v>240</v>
      </c>
      <c r="B170" s="130"/>
      <c r="C170" s="131"/>
      <c r="D170" s="111">
        <v>1</v>
      </c>
      <c r="E170" s="105">
        <v>0</v>
      </c>
      <c r="F170" s="86" t="s">
        <v>23</v>
      </c>
      <c r="G170" s="87">
        <f t="shared" si="7"/>
        <v>0</v>
      </c>
      <c r="H170" s="86" t="s">
        <v>23</v>
      </c>
    </row>
    <row r="171" spans="1:8" ht="15" customHeight="1" x14ac:dyDescent="0.3">
      <c r="A171" s="37" t="s">
        <v>241</v>
      </c>
      <c r="B171" s="123"/>
      <c r="C171" s="101"/>
      <c r="D171" s="111">
        <v>1</v>
      </c>
      <c r="E171" s="105">
        <v>0</v>
      </c>
      <c r="F171" s="86">
        <f t="shared" si="6"/>
        <v>0</v>
      </c>
      <c r="G171" s="87">
        <f t="shared" si="7"/>
        <v>0</v>
      </c>
      <c r="H171" s="88">
        <f t="shared" si="8"/>
        <v>0</v>
      </c>
    </row>
    <row r="172" spans="1:8" ht="15" customHeight="1" x14ac:dyDescent="0.3">
      <c r="A172" s="37" t="s">
        <v>242</v>
      </c>
      <c r="B172" s="123"/>
      <c r="C172" s="101"/>
      <c r="D172" s="111">
        <v>1</v>
      </c>
      <c r="E172" s="105">
        <v>0</v>
      </c>
      <c r="F172" s="86">
        <f t="shared" si="6"/>
        <v>0</v>
      </c>
      <c r="G172" s="87">
        <f t="shared" si="7"/>
        <v>0</v>
      </c>
      <c r="H172" s="88">
        <f t="shared" si="8"/>
        <v>0</v>
      </c>
    </row>
    <row r="173" spans="1:8" ht="15" customHeight="1" x14ac:dyDescent="0.3">
      <c r="A173" s="37" t="s">
        <v>243</v>
      </c>
      <c r="B173" s="123"/>
      <c r="C173" s="101"/>
      <c r="D173" s="111">
        <v>1</v>
      </c>
      <c r="E173" s="105">
        <v>0</v>
      </c>
      <c r="F173" s="86">
        <f t="shared" si="6"/>
        <v>0</v>
      </c>
      <c r="G173" s="87">
        <f t="shared" si="7"/>
        <v>0</v>
      </c>
      <c r="H173" s="88">
        <f t="shared" si="8"/>
        <v>0</v>
      </c>
    </row>
    <row r="174" spans="1:8" ht="15" customHeight="1" x14ac:dyDescent="0.3">
      <c r="A174" s="37" t="s">
        <v>244</v>
      </c>
      <c r="B174" s="123"/>
      <c r="C174" s="101"/>
      <c r="D174" s="111">
        <v>1</v>
      </c>
      <c r="E174" s="105">
        <v>0</v>
      </c>
      <c r="F174" s="86">
        <f t="shared" si="6"/>
        <v>0</v>
      </c>
      <c r="G174" s="87">
        <f t="shared" si="7"/>
        <v>0</v>
      </c>
      <c r="H174" s="88">
        <f t="shared" si="8"/>
        <v>0</v>
      </c>
    </row>
    <row r="175" spans="1:8" ht="15" customHeight="1" x14ac:dyDescent="0.3">
      <c r="A175" s="37" t="s">
        <v>245</v>
      </c>
      <c r="B175" s="123"/>
      <c r="C175" s="101"/>
      <c r="D175" s="111">
        <v>1</v>
      </c>
      <c r="E175" s="105">
        <v>0</v>
      </c>
      <c r="F175" s="86">
        <f t="shared" si="6"/>
        <v>0</v>
      </c>
      <c r="G175" s="87">
        <f t="shared" si="7"/>
        <v>0</v>
      </c>
      <c r="H175" s="88">
        <f t="shared" si="8"/>
        <v>0</v>
      </c>
    </row>
    <row r="176" spans="1:8" ht="15" customHeight="1" x14ac:dyDescent="0.3">
      <c r="A176" s="37" t="s">
        <v>246</v>
      </c>
      <c r="B176" s="123"/>
      <c r="C176" s="101"/>
      <c r="D176" s="111">
        <v>1</v>
      </c>
      <c r="E176" s="105">
        <v>0</v>
      </c>
      <c r="F176" s="86">
        <f t="shared" si="6"/>
        <v>0</v>
      </c>
      <c r="G176" s="87">
        <f t="shared" si="7"/>
        <v>0</v>
      </c>
      <c r="H176" s="88">
        <f t="shared" si="8"/>
        <v>0</v>
      </c>
    </row>
    <row r="177" spans="1:8" ht="15" customHeight="1" x14ac:dyDescent="0.3">
      <c r="A177" s="37" t="s">
        <v>247</v>
      </c>
      <c r="B177" s="123"/>
      <c r="C177" s="101"/>
      <c r="D177" s="111">
        <v>1</v>
      </c>
      <c r="E177" s="105">
        <v>0</v>
      </c>
      <c r="F177" s="86">
        <f t="shared" si="6"/>
        <v>0</v>
      </c>
      <c r="G177" s="87">
        <f t="shared" si="7"/>
        <v>0</v>
      </c>
      <c r="H177" s="88">
        <f t="shared" si="8"/>
        <v>0</v>
      </c>
    </row>
    <row r="178" spans="1:8" ht="15" customHeight="1" x14ac:dyDescent="0.3">
      <c r="A178" s="37" t="s">
        <v>248</v>
      </c>
      <c r="B178" s="123"/>
      <c r="C178" s="101"/>
      <c r="D178" s="111">
        <v>1</v>
      </c>
      <c r="E178" s="105">
        <v>0</v>
      </c>
      <c r="F178" s="86">
        <f t="shared" si="6"/>
        <v>0</v>
      </c>
      <c r="G178" s="87">
        <f t="shared" si="7"/>
        <v>0</v>
      </c>
      <c r="H178" s="88">
        <f t="shared" si="8"/>
        <v>0</v>
      </c>
    </row>
    <row r="179" spans="1:8" ht="15" customHeight="1" x14ac:dyDescent="0.3">
      <c r="A179" s="37" t="s">
        <v>249</v>
      </c>
      <c r="B179" s="123"/>
      <c r="C179" s="101"/>
      <c r="D179" s="111">
        <v>1</v>
      </c>
      <c r="E179" s="105">
        <v>0</v>
      </c>
      <c r="F179" s="86">
        <f t="shared" si="6"/>
        <v>0</v>
      </c>
      <c r="G179" s="87">
        <f t="shared" si="7"/>
        <v>0</v>
      </c>
      <c r="H179" s="88">
        <f t="shared" si="8"/>
        <v>0</v>
      </c>
    </row>
    <row r="180" spans="1:8" ht="15" customHeight="1" x14ac:dyDescent="0.3">
      <c r="A180" s="37" t="s">
        <v>250</v>
      </c>
      <c r="B180" s="123"/>
      <c r="C180" s="101"/>
      <c r="D180" s="111">
        <v>1</v>
      </c>
      <c r="E180" s="105">
        <v>0</v>
      </c>
      <c r="F180" s="86">
        <f t="shared" si="6"/>
        <v>0</v>
      </c>
      <c r="G180" s="87">
        <f t="shared" si="7"/>
        <v>0</v>
      </c>
      <c r="H180" s="88">
        <f t="shared" si="8"/>
        <v>0</v>
      </c>
    </row>
    <row r="181" spans="1:8" ht="15" customHeight="1" x14ac:dyDescent="0.3">
      <c r="A181" s="37" t="s">
        <v>251</v>
      </c>
      <c r="B181" s="123"/>
      <c r="C181" s="101"/>
      <c r="D181" s="111">
        <v>1</v>
      </c>
      <c r="E181" s="105">
        <v>0</v>
      </c>
      <c r="F181" s="86">
        <f t="shared" si="6"/>
        <v>0</v>
      </c>
      <c r="G181" s="87">
        <f t="shared" si="7"/>
        <v>0</v>
      </c>
      <c r="H181" s="88">
        <f t="shared" si="8"/>
        <v>0</v>
      </c>
    </row>
    <row r="182" spans="1:8" ht="15" customHeight="1" x14ac:dyDescent="0.3">
      <c r="A182" s="37" t="s">
        <v>252</v>
      </c>
      <c r="B182" s="123"/>
      <c r="C182" s="101"/>
      <c r="D182" s="111">
        <v>1</v>
      </c>
      <c r="E182" s="105">
        <v>0</v>
      </c>
      <c r="F182" s="86">
        <f t="shared" si="6"/>
        <v>0</v>
      </c>
      <c r="G182" s="87">
        <f t="shared" si="7"/>
        <v>0</v>
      </c>
      <c r="H182" s="88">
        <f t="shared" si="8"/>
        <v>0</v>
      </c>
    </row>
    <row r="183" spans="1:8" ht="15" customHeight="1" x14ac:dyDescent="0.3">
      <c r="A183" s="37" t="s">
        <v>253</v>
      </c>
      <c r="B183" s="123"/>
      <c r="C183" s="101"/>
      <c r="D183" s="111">
        <v>1</v>
      </c>
      <c r="E183" s="105">
        <v>0</v>
      </c>
      <c r="F183" s="86">
        <f t="shared" si="6"/>
        <v>0</v>
      </c>
      <c r="G183" s="87">
        <f t="shared" si="7"/>
        <v>0</v>
      </c>
      <c r="H183" s="88">
        <f t="shared" si="8"/>
        <v>0</v>
      </c>
    </row>
    <row r="184" spans="1:8" ht="15" customHeight="1" x14ac:dyDescent="0.3">
      <c r="A184" s="37" t="s">
        <v>254</v>
      </c>
      <c r="B184" s="123"/>
      <c r="C184" s="101"/>
      <c r="D184" s="111">
        <v>1</v>
      </c>
      <c r="E184" s="105">
        <v>0</v>
      </c>
      <c r="F184" s="86">
        <f t="shared" si="6"/>
        <v>0</v>
      </c>
      <c r="G184" s="87">
        <f t="shared" si="7"/>
        <v>0</v>
      </c>
      <c r="H184" s="88">
        <f t="shared" si="8"/>
        <v>0</v>
      </c>
    </row>
    <row r="185" spans="1:8" ht="15" customHeight="1" x14ac:dyDescent="0.3">
      <c r="A185" s="37" t="s">
        <v>255</v>
      </c>
      <c r="B185" s="123"/>
      <c r="C185" s="101"/>
      <c r="D185" s="111">
        <v>1</v>
      </c>
      <c r="E185" s="105">
        <v>0</v>
      </c>
      <c r="F185" s="86">
        <f t="shared" si="6"/>
        <v>0</v>
      </c>
      <c r="G185" s="87">
        <f t="shared" si="7"/>
        <v>0</v>
      </c>
      <c r="H185" s="88">
        <f t="shared" si="8"/>
        <v>0</v>
      </c>
    </row>
    <row r="186" spans="1:8" ht="15" customHeight="1" x14ac:dyDescent="0.3">
      <c r="A186" s="37" t="s">
        <v>256</v>
      </c>
      <c r="B186" s="123"/>
      <c r="C186" s="101"/>
      <c r="D186" s="111">
        <v>1</v>
      </c>
      <c r="E186" s="105">
        <v>0</v>
      </c>
      <c r="F186" s="86">
        <f t="shared" si="6"/>
        <v>0</v>
      </c>
      <c r="G186" s="87">
        <f t="shared" si="7"/>
        <v>0</v>
      </c>
      <c r="H186" s="88">
        <f t="shared" si="8"/>
        <v>0</v>
      </c>
    </row>
    <row r="187" spans="1:8" ht="15" customHeight="1" x14ac:dyDescent="0.3">
      <c r="A187" s="37" t="s">
        <v>257</v>
      </c>
      <c r="B187" s="123"/>
      <c r="C187" s="101"/>
      <c r="D187" s="111">
        <v>1</v>
      </c>
      <c r="E187" s="105">
        <v>0</v>
      </c>
      <c r="F187" s="86">
        <f t="shared" si="6"/>
        <v>0</v>
      </c>
      <c r="G187" s="87">
        <f t="shared" si="7"/>
        <v>0</v>
      </c>
      <c r="H187" s="88">
        <f t="shared" si="8"/>
        <v>0</v>
      </c>
    </row>
    <row r="188" spans="1:8" ht="15" customHeight="1" x14ac:dyDescent="0.3">
      <c r="A188" s="37" t="s">
        <v>258</v>
      </c>
      <c r="B188" s="123"/>
      <c r="C188" s="101"/>
      <c r="D188" s="111">
        <v>1</v>
      </c>
      <c r="E188" s="105">
        <v>0</v>
      </c>
      <c r="F188" s="86">
        <f t="shared" si="6"/>
        <v>0</v>
      </c>
      <c r="G188" s="87">
        <f t="shared" si="7"/>
        <v>0</v>
      </c>
      <c r="H188" s="88">
        <f t="shared" si="8"/>
        <v>0</v>
      </c>
    </row>
    <row r="189" spans="1:8" ht="15" customHeight="1" x14ac:dyDescent="0.3">
      <c r="A189" s="37" t="s">
        <v>259</v>
      </c>
      <c r="B189" s="123"/>
      <c r="C189" s="101"/>
      <c r="D189" s="111">
        <v>1</v>
      </c>
      <c r="E189" s="105">
        <v>0</v>
      </c>
      <c r="F189" s="86">
        <f t="shared" si="6"/>
        <v>0</v>
      </c>
      <c r="G189" s="87">
        <f t="shared" si="7"/>
        <v>0</v>
      </c>
      <c r="H189" s="88">
        <f t="shared" si="8"/>
        <v>0</v>
      </c>
    </row>
    <row r="190" spans="1:8" ht="15" customHeight="1" x14ac:dyDescent="0.3">
      <c r="A190" s="37" t="s">
        <v>260</v>
      </c>
      <c r="B190" s="123"/>
      <c r="C190" s="101"/>
      <c r="D190" s="111">
        <v>1</v>
      </c>
      <c r="E190" s="105">
        <v>0</v>
      </c>
      <c r="F190" s="86">
        <f t="shared" si="6"/>
        <v>0</v>
      </c>
      <c r="G190" s="87">
        <f t="shared" si="7"/>
        <v>0</v>
      </c>
      <c r="H190" s="88">
        <f t="shared" si="8"/>
        <v>0</v>
      </c>
    </row>
    <row r="191" spans="1:8" ht="15" customHeight="1" x14ac:dyDescent="0.3">
      <c r="A191" s="37" t="s">
        <v>261</v>
      </c>
      <c r="B191" s="123"/>
      <c r="C191" s="101"/>
      <c r="D191" s="111">
        <v>1</v>
      </c>
      <c r="E191" s="105">
        <v>0</v>
      </c>
      <c r="F191" s="86">
        <f t="shared" si="6"/>
        <v>0</v>
      </c>
      <c r="G191" s="87">
        <f t="shared" si="7"/>
        <v>0</v>
      </c>
      <c r="H191" s="88">
        <f t="shared" si="8"/>
        <v>0</v>
      </c>
    </row>
    <row r="192" spans="1:8" ht="15" customHeight="1" x14ac:dyDescent="0.3">
      <c r="A192" s="37" t="s">
        <v>262</v>
      </c>
      <c r="B192" s="123"/>
      <c r="C192" s="101"/>
      <c r="D192" s="111">
        <v>1</v>
      </c>
      <c r="E192" s="105">
        <v>0</v>
      </c>
      <c r="F192" s="86">
        <f t="shared" si="6"/>
        <v>0</v>
      </c>
      <c r="G192" s="87">
        <f t="shared" si="7"/>
        <v>0</v>
      </c>
      <c r="H192" s="88">
        <f t="shared" si="8"/>
        <v>0</v>
      </c>
    </row>
    <row r="193" spans="1:8" ht="15" customHeight="1" x14ac:dyDescent="0.3">
      <c r="A193" s="37" t="s">
        <v>263</v>
      </c>
      <c r="B193" s="123"/>
      <c r="C193" s="101"/>
      <c r="D193" s="111">
        <v>1</v>
      </c>
      <c r="E193" s="105">
        <v>0</v>
      </c>
      <c r="F193" s="86">
        <f t="shared" si="6"/>
        <v>0</v>
      </c>
      <c r="G193" s="87">
        <f t="shared" si="7"/>
        <v>0</v>
      </c>
      <c r="H193" s="88">
        <f t="shared" si="8"/>
        <v>0</v>
      </c>
    </row>
    <row r="194" spans="1:8" ht="15" customHeight="1" x14ac:dyDescent="0.3">
      <c r="A194" s="37" t="s">
        <v>264</v>
      </c>
      <c r="B194" s="123"/>
      <c r="C194" s="101"/>
      <c r="D194" s="111">
        <v>1</v>
      </c>
      <c r="E194" s="105">
        <v>0</v>
      </c>
      <c r="F194" s="86">
        <f t="shared" si="6"/>
        <v>0</v>
      </c>
      <c r="G194" s="87">
        <f t="shared" si="7"/>
        <v>0</v>
      </c>
      <c r="H194" s="88">
        <f t="shared" si="8"/>
        <v>0</v>
      </c>
    </row>
    <row r="195" spans="1:8" ht="15" customHeight="1" x14ac:dyDescent="0.3">
      <c r="A195" s="37" t="s">
        <v>265</v>
      </c>
      <c r="B195" s="123"/>
      <c r="C195" s="101"/>
      <c r="D195" s="111">
        <v>1</v>
      </c>
      <c r="E195" s="105">
        <v>0</v>
      </c>
      <c r="F195" s="86">
        <f t="shared" si="6"/>
        <v>0</v>
      </c>
      <c r="G195" s="87">
        <f t="shared" si="7"/>
        <v>0</v>
      </c>
      <c r="H195" s="88">
        <f t="shared" si="8"/>
        <v>0</v>
      </c>
    </row>
    <row r="196" spans="1:8" ht="15" customHeight="1" x14ac:dyDescent="0.3">
      <c r="A196" s="37" t="s">
        <v>266</v>
      </c>
      <c r="B196" s="123"/>
      <c r="C196" s="101"/>
      <c r="D196" s="111">
        <v>1</v>
      </c>
      <c r="E196" s="105">
        <v>0</v>
      </c>
      <c r="F196" s="86">
        <f t="shared" si="6"/>
        <v>0</v>
      </c>
      <c r="G196" s="87">
        <f t="shared" si="7"/>
        <v>0</v>
      </c>
      <c r="H196" s="88">
        <f t="shared" si="8"/>
        <v>0</v>
      </c>
    </row>
    <row r="197" spans="1:8" ht="15" customHeight="1" x14ac:dyDescent="0.3">
      <c r="A197" s="37" t="s">
        <v>267</v>
      </c>
      <c r="B197" s="123"/>
      <c r="C197" s="101"/>
      <c r="D197" s="111">
        <v>1</v>
      </c>
      <c r="E197" s="105">
        <v>0</v>
      </c>
      <c r="F197" s="86">
        <f t="shared" si="6"/>
        <v>0</v>
      </c>
      <c r="G197" s="87">
        <f t="shared" si="7"/>
        <v>0</v>
      </c>
      <c r="H197" s="88">
        <f t="shared" si="8"/>
        <v>0</v>
      </c>
    </row>
    <row r="198" spans="1:8" ht="15" customHeight="1" x14ac:dyDescent="0.3">
      <c r="A198" s="37" t="s">
        <v>268</v>
      </c>
      <c r="B198" s="123"/>
      <c r="C198" s="101"/>
      <c r="D198" s="111">
        <v>1</v>
      </c>
      <c r="E198" s="105">
        <v>0</v>
      </c>
      <c r="F198" s="86">
        <f t="shared" ref="F198:F261" si="9">B198*D198</f>
        <v>0</v>
      </c>
      <c r="G198" s="87">
        <f t="shared" ref="G198:G261" si="10">C198*E198</f>
        <v>0</v>
      </c>
      <c r="H198" s="88">
        <f t="shared" ref="H198:H261" si="11">F198+G198</f>
        <v>0</v>
      </c>
    </row>
    <row r="199" spans="1:8" ht="15" customHeight="1" x14ac:dyDescent="0.3">
      <c r="A199" s="40" t="s">
        <v>269</v>
      </c>
      <c r="B199" s="123"/>
      <c r="C199" s="101"/>
      <c r="D199" s="111">
        <v>1</v>
      </c>
      <c r="E199" s="105">
        <v>0</v>
      </c>
      <c r="F199" s="86">
        <f t="shared" si="9"/>
        <v>0</v>
      </c>
      <c r="G199" s="87">
        <f t="shared" si="10"/>
        <v>0</v>
      </c>
      <c r="H199" s="88">
        <f t="shared" si="11"/>
        <v>0</v>
      </c>
    </row>
    <row r="200" spans="1:8" ht="15" customHeight="1" x14ac:dyDescent="0.3">
      <c r="A200" s="37" t="s">
        <v>270</v>
      </c>
      <c r="B200" s="123"/>
      <c r="C200" s="101"/>
      <c r="D200" s="111">
        <v>1</v>
      </c>
      <c r="E200" s="105">
        <v>0</v>
      </c>
      <c r="F200" s="86">
        <f t="shared" si="9"/>
        <v>0</v>
      </c>
      <c r="G200" s="87">
        <f t="shared" si="10"/>
        <v>0</v>
      </c>
      <c r="H200" s="88">
        <f t="shared" si="11"/>
        <v>0</v>
      </c>
    </row>
    <row r="201" spans="1:8" ht="15" customHeight="1" x14ac:dyDescent="0.3">
      <c r="A201" s="37" t="s">
        <v>271</v>
      </c>
      <c r="B201" s="123"/>
      <c r="C201" s="101"/>
      <c r="D201" s="111">
        <v>1</v>
      </c>
      <c r="E201" s="105">
        <v>0</v>
      </c>
      <c r="F201" s="86">
        <f t="shared" si="9"/>
        <v>0</v>
      </c>
      <c r="G201" s="87">
        <f t="shared" si="10"/>
        <v>0</v>
      </c>
      <c r="H201" s="88">
        <f t="shared" si="11"/>
        <v>0</v>
      </c>
    </row>
    <row r="202" spans="1:8" ht="15" customHeight="1" x14ac:dyDescent="0.3">
      <c r="A202" s="40" t="s">
        <v>272</v>
      </c>
      <c r="B202" s="123"/>
      <c r="C202" s="101"/>
      <c r="D202" s="111">
        <v>1</v>
      </c>
      <c r="E202" s="105">
        <v>0</v>
      </c>
      <c r="F202" s="86">
        <f t="shared" si="9"/>
        <v>0</v>
      </c>
      <c r="G202" s="87">
        <f t="shared" si="10"/>
        <v>0</v>
      </c>
      <c r="H202" s="88">
        <f t="shared" si="11"/>
        <v>0</v>
      </c>
    </row>
    <row r="203" spans="1:8" ht="15" customHeight="1" x14ac:dyDescent="0.3">
      <c r="A203" s="37" t="s">
        <v>273</v>
      </c>
      <c r="B203" s="123"/>
      <c r="C203" s="101"/>
      <c r="D203" s="111">
        <v>1</v>
      </c>
      <c r="E203" s="105">
        <v>0</v>
      </c>
      <c r="F203" s="86">
        <f t="shared" si="9"/>
        <v>0</v>
      </c>
      <c r="G203" s="87">
        <f t="shared" si="10"/>
        <v>0</v>
      </c>
      <c r="H203" s="88">
        <f t="shared" si="11"/>
        <v>0</v>
      </c>
    </row>
    <row r="204" spans="1:8" ht="15" customHeight="1" x14ac:dyDescent="0.3">
      <c r="A204" s="37" t="s">
        <v>274</v>
      </c>
      <c r="B204" s="123"/>
      <c r="C204" s="101"/>
      <c r="D204" s="111">
        <v>1</v>
      </c>
      <c r="E204" s="105">
        <v>0</v>
      </c>
      <c r="F204" s="86">
        <f t="shared" si="9"/>
        <v>0</v>
      </c>
      <c r="G204" s="87">
        <f t="shared" si="10"/>
        <v>0</v>
      </c>
      <c r="H204" s="88">
        <f t="shared" si="11"/>
        <v>0</v>
      </c>
    </row>
    <row r="205" spans="1:8" ht="15" customHeight="1" x14ac:dyDescent="0.3">
      <c r="A205" s="37" t="s">
        <v>275</v>
      </c>
      <c r="B205" s="123"/>
      <c r="C205" s="101"/>
      <c r="D205" s="111">
        <v>1</v>
      </c>
      <c r="E205" s="105">
        <v>0</v>
      </c>
      <c r="F205" s="86">
        <f t="shared" si="9"/>
        <v>0</v>
      </c>
      <c r="G205" s="87">
        <f t="shared" si="10"/>
        <v>0</v>
      </c>
      <c r="H205" s="88">
        <f t="shared" si="11"/>
        <v>0</v>
      </c>
    </row>
    <row r="206" spans="1:8" ht="15" customHeight="1" x14ac:dyDescent="0.3">
      <c r="A206" s="37" t="s">
        <v>276</v>
      </c>
      <c r="B206" s="123"/>
      <c r="C206" s="101"/>
      <c r="D206" s="111">
        <v>1</v>
      </c>
      <c r="E206" s="105">
        <v>0</v>
      </c>
      <c r="F206" s="86">
        <f t="shared" si="9"/>
        <v>0</v>
      </c>
      <c r="G206" s="87">
        <f t="shared" si="10"/>
        <v>0</v>
      </c>
      <c r="H206" s="88">
        <f t="shared" si="11"/>
        <v>0</v>
      </c>
    </row>
    <row r="207" spans="1:8" ht="15" customHeight="1" x14ac:dyDescent="0.3">
      <c r="A207" s="37" t="s">
        <v>277</v>
      </c>
      <c r="B207" s="123"/>
      <c r="C207" s="101"/>
      <c r="D207" s="111">
        <v>1</v>
      </c>
      <c r="E207" s="105">
        <v>0</v>
      </c>
      <c r="F207" s="86">
        <f t="shared" si="9"/>
        <v>0</v>
      </c>
      <c r="G207" s="87">
        <f t="shared" si="10"/>
        <v>0</v>
      </c>
      <c r="H207" s="88">
        <f t="shared" si="11"/>
        <v>0</v>
      </c>
    </row>
    <row r="208" spans="1:8" ht="15" customHeight="1" x14ac:dyDescent="0.3">
      <c r="A208" s="37" t="s">
        <v>278</v>
      </c>
      <c r="B208" s="123"/>
      <c r="C208" s="101"/>
      <c r="D208" s="111">
        <v>1</v>
      </c>
      <c r="E208" s="105">
        <v>0</v>
      </c>
      <c r="F208" s="86">
        <f t="shared" si="9"/>
        <v>0</v>
      </c>
      <c r="G208" s="87">
        <f t="shared" si="10"/>
        <v>0</v>
      </c>
      <c r="H208" s="88">
        <f t="shared" si="11"/>
        <v>0</v>
      </c>
    </row>
    <row r="209" spans="1:8" ht="15" customHeight="1" x14ac:dyDescent="0.3">
      <c r="A209" s="37" t="s">
        <v>279</v>
      </c>
      <c r="B209" s="123"/>
      <c r="C209" s="101"/>
      <c r="D209" s="111">
        <v>1</v>
      </c>
      <c r="E209" s="105">
        <v>0</v>
      </c>
      <c r="F209" s="86">
        <f t="shared" si="9"/>
        <v>0</v>
      </c>
      <c r="G209" s="87">
        <f t="shared" si="10"/>
        <v>0</v>
      </c>
      <c r="H209" s="88">
        <f t="shared" si="11"/>
        <v>0</v>
      </c>
    </row>
    <row r="210" spans="1:8" ht="15" customHeight="1" x14ac:dyDescent="0.3">
      <c r="A210" s="37" t="s">
        <v>280</v>
      </c>
      <c r="B210" s="123"/>
      <c r="C210" s="101"/>
      <c r="D210" s="111">
        <v>1</v>
      </c>
      <c r="E210" s="105">
        <v>0</v>
      </c>
      <c r="F210" s="86">
        <f t="shared" si="9"/>
        <v>0</v>
      </c>
      <c r="G210" s="87">
        <f t="shared" si="10"/>
        <v>0</v>
      </c>
      <c r="H210" s="88">
        <f t="shared" si="11"/>
        <v>0</v>
      </c>
    </row>
    <row r="211" spans="1:8" ht="15" customHeight="1" x14ac:dyDescent="0.3">
      <c r="A211" s="37" t="s">
        <v>281</v>
      </c>
      <c r="B211" s="123"/>
      <c r="C211" s="101"/>
      <c r="D211" s="111">
        <v>1</v>
      </c>
      <c r="E211" s="105">
        <v>0</v>
      </c>
      <c r="F211" s="86">
        <f t="shared" si="9"/>
        <v>0</v>
      </c>
      <c r="G211" s="87">
        <f t="shared" si="10"/>
        <v>0</v>
      </c>
      <c r="H211" s="88">
        <f t="shared" si="11"/>
        <v>0</v>
      </c>
    </row>
    <row r="212" spans="1:8" ht="15" customHeight="1" x14ac:dyDescent="0.3">
      <c r="A212" s="37" t="s">
        <v>282</v>
      </c>
      <c r="B212" s="123"/>
      <c r="C212" s="101"/>
      <c r="D212" s="111">
        <v>1</v>
      </c>
      <c r="E212" s="105">
        <v>0</v>
      </c>
      <c r="F212" s="86">
        <f t="shared" si="9"/>
        <v>0</v>
      </c>
      <c r="G212" s="87">
        <f t="shared" si="10"/>
        <v>0</v>
      </c>
      <c r="H212" s="88">
        <f t="shared" si="11"/>
        <v>0</v>
      </c>
    </row>
    <row r="213" spans="1:8" ht="15" customHeight="1" x14ac:dyDescent="0.3">
      <c r="A213" s="37" t="s">
        <v>283</v>
      </c>
      <c r="B213" s="123"/>
      <c r="C213" s="101"/>
      <c r="D213" s="111">
        <v>1</v>
      </c>
      <c r="E213" s="105">
        <v>0</v>
      </c>
      <c r="F213" s="86">
        <f t="shared" si="9"/>
        <v>0</v>
      </c>
      <c r="G213" s="87">
        <f t="shared" si="10"/>
        <v>0</v>
      </c>
      <c r="H213" s="88">
        <f t="shared" si="11"/>
        <v>0</v>
      </c>
    </row>
    <row r="214" spans="1:8" ht="15" customHeight="1" x14ac:dyDescent="0.3">
      <c r="A214" s="37" t="s">
        <v>284</v>
      </c>
      <c r="B214" s="123"/>
      <c r="C214" s="101"/>
      <c r="D214" s="111">
        <v>1</v>
      </c>
      <c r="E214" s="105">
        <v>0</v>
      </c>
      <c r="F214" s="86">
        <f t="shared" si="9"/>
        <v>0</v>
      </c>
      <c r="G214" s="87">
        <f t="shared" si="10"/>
        <v>0</v>
      </c>
      <c r="H214" s="88">
        <f t="shared" si="11"/>
        <v>0</v>
      </c>
    </row>
    <row r="215" spans="1:8" ht="15" customHeight="1" x14ac:dyDescent="0.3">
      <c r="A215" s="37" t="s">
        <v>285</v>
      </c>
      <c r="B215" s="123"/>
      <c r="C215" s="101"/>
      <c r="D215" s="111">
        <v>1</v>
      </c>
      <c r="E215" s="105">
        <v>0</v>
      </c>
      <c r="F215" s="86">
        <f t="shared" si="9"/>
        <v>0</v>
      </c>
      <c r="G215" s="87">
        <f t="shared" si="10"/>
        <v>0</v>
      </c>
      <c r="H215" s="88">
        <f t="shared" si="11"/>
        <v>0</v>
      </c>
    </row>
    <row r="216" spans="1:8" ht="15" customHeight="1" x14ac:dyDescent="0.3">
      <c r="A216" s="37" t="s">
        <v>286</v>
      </c>
      <c r="B216" s="123"/>
      <c r="C216" s="101"/>
      <c r="D216" s="111">
        <v>1</v>
      </c>
      <c r="E216" s="105">
        <v>0</v>
      </c>
      <c r="F216" s="86">
        <f t="shared" si="9"/>
        <v>0</v>
      </c>
      <c r="G216" s="87">
        <f t="shared" si="10"/>
        <v>0</v>
      </c>
      <c r="H216" s="88">
        <f t="shared" si="11"/>
        <v>0</v>
      </c>
    </row>
    <row r="217" spans="1:8" ht="15" customHeight="1" x14ac:dyDescent="0.3">
      <c r="A217" s="37" t="s">
        <v>287</v>
      </c>
      <c r="B217" s="123"/>
      <c r="C217" s="101"/>
      <c r="D217" s="111">
        <v>1</v>
      </c>
      <c r="E217" s="105">
        <v>0</v>
      </c>
      <c r="F217" s="86">
        <f t="shared" si="9"/>
        <v>0</v>
      </c>
      <c r="G217" s="87">
        <f t="shared" si="10"/>
        <v>0</v>
      </c>
      <c r="H217" s="88">
        <f t="shared" si="11"/>
        <v>0</v>
      </c>
    </row>
    <row r="218" spans="1:8" ht="15" customHeight="1" x14ac:dyDescent="0.3">
      <c r="A218" s="37" t="s">
        <v>288</v>
      </c>
      <c r="B218" s="123"/>
      <c r="C218" s="101"/>
      <c r="D218" s="111">
        <v>1</v>
      </c>
      <c r="E218" s="105">
        <v>0</v>
      </c>
      <c r="F218" s="86">
        <f t="shared" si="9"/>
        <v>0</v>
      </c>
      <c r="G218" s="87">
        <f t="shared" si="10"/>
        <v>0</v>
      </c>
      <c r="H218" s="88">
        <f t="shared" si="11"/>
        <v>0</v>
      </c>
    </row>
    <row r="219" spans="1:8" ht="15" customHeight="1" x14ac:dyDescent="0.3">
      <c r="A219" s="37" t="s">
        <v>289</v>
      </c>
      <c r="B219" s="123"/>
      <c r="C219" s="101"/>
      <c r="D219" s="111">
        <v>1</v>
      </c>
      <c r="E219" s="105">
        <v>0</v>
      </c>
      <c r="F219" s="86">
        <f t="shared" si="9"/>
        <v>0</v>
      </c>
      <c r="G219" s="87">
        <f t="shared" si="10"/>
        <v>0</v>
      </c>
      <c r="H219" s="88">
        <f t="shared" si="11"/>
        <v>0</v>
      </c>
    </row>
    <row r="220" spans="1:8" ht="15" customHeight="1" x14ac:dyDescent="0.3">
      <c r="A220" s="37" t="s">
        <v>290</v>
      </c>
      <c r="B220" s="123"/>
      <c r="C220" s="101"/>
      <c r="D220" s="111">
        <v>1</v>
      </c>
      <c r="E220" s="105">
        <v>0</v>
      </c>
      <c r="F220" s="86">
        <f t="shared" si="9"/>
        <v>0</v>
      </c>
      <c r="G220" s="87">
        <f t="shared" si="10"/>
        <v>0</v>
      </c>
      <c r="H220" s="88">
        <f t="shared" si="11"/>
        <v>0</v>
      </c>
    </row>
    <row r="221" spans="1:8" ht="15" customHeight="1" x14ac:dyDescent="0.3">
      <c r="A221" s="37" t="s">
        <v>291</v>
      </c>
      <c r="B221" s="123"/>
      <c r="C221" s="101"/>
      <c r="D221" s="111">
        <v>1</v>
      </c>
      <c r="E221" s="105">
        <v>0</v>
      </c>
      <c r="F221" s="86">
        <f t="shared" si="9"/>
        <v>0</v>
      </c>
      <c r="G221" s="87">
        <f t="shared" si="10"/>
        <v>0</v>
      </c>
      <c r="H221" s="88">
        <f t="shared" si="11"/>
        <v>0</v>
      </c>
    </row>
    <row r="222" spans="1:8" ht="15" customHeight="1" x14ac:dyDescent="0.3">
      <c r="A222" s="40" t="s">
        <v>292</v>
      </c>
      <c r="B222" s="123"/>
      <c r="C222" s="101"/>
      <c r="D222" s="111">
        <v>1</v>
      </c>
      <c r="E222" s="105">
        <v>0</v>
      </c>
      <c r="F222" s="86">
        <f t="shared" si="9"/>
        <v>0</v>
      </c>
      <c r="G222" s="87">
        <f t="shared" si="10"/>
        <v>0</v>
      </c>
      <c r="H222" s="88">
        <f t="shared" si="11"/>
        <v>0</v>
      </c>
    </row>
    <row r="223" spans="1:8" ht="15" customHeight="1" x14ac:dyDescent="0.3">
      <c r="A223" s="40" t="s">
        <v>293</v>
      </c>
      <c r="B223" s="123"/>
      <c r="C223" s="101"/>
      <c r="D223" s="111">
        <v>1</v>
      </c>
      <c r="E223" s="105">
        <v>0</v>
      </c>
      <c r="F223" s="86">
        <f t="shared" si="9"/>
        <v>0</v>
      </c>
      <c r="G223" s="87">
        <f t="shared" si="10"/>
        <v>0</v>
      </c>
      <c r="H223" s="88">
        <f t="shared" si="11"/>
        <v>0</v>
      </c>
    </row>
    <row r="224" spans="1:8" ht="15" customHeight="1" x14ac:dyDescent="0.3">
      <c r="A224" s="37" t="s">
        <v>294</v>
      </c>
      <c r="B224" s="123"/>
      <c r="C224" s="101"/>
      <c r="D224" s="111">
        <v>1</v>
      </c>
      <c r="E224" s="105">
        <v>0</v>
      </c>
      <c r="F224" s="86">
        <f t="shared" si="9"/>
        <v>0</v>
      </c>
      <c r="G224" s="87">
        <f t="shared" si="10"/>
        <v>0</v>
      </c>
      <c r="H224" s="88">
        <f t="shared" si="11"/>
        <v>0</v>
      </c>
    </row>
    <row r="225" spans="1:8" ht="15" customHeight="1" x14ac:dyDescent="0.3">
      <c r="A225" s="37" t="s">
        <v>295</v>
      </c>
      <c r="B225" s="123"/>
      <c r="C225" s="101"/>
      <c r="D225" s="111">
        <v>1</v>
      </c>
      <c r="E225" s="105">
        <v>0</v>
      </c>
      <c r="F225" s="86">
        <f t="shared" si="9"/>
        <v>0</v>
      </c>
      <c r="G225" s="87">
        <f t="shared" si="10"/>
        <v>0</v>
      </c>
      <c r="H225" s="88">
        <f t="shared" si="11"/>
        <v>0</v>
      </c>
    </row>
    <row r="226" spans="1:8" ht="15" customHeight="1" x14ac:dyDescent="0.3">
      <c r="A226" s="37" t="s">
        <v>296</v>
      </c>
      <c r="B226" s="123"/>
      <c r="C226" s="101"/>
      <c r="D226" s="111">
        <v>1</v>
      </c>
      <c r="E226" s="105">
        <v>0</v>
      </c>
      <c r="F226" s="86">
        <f t="shared" si="9"/>
        <v>0</v>
      </c>
      <c r="G226" s="87">
        <f t="shared" si="10"/>
        <v>0</v>
      </c>
      <c r="H226" s="88">
        <f t="shared" si="11"/>
        <v>0</v>
      </c>
    </row>
    <row r="227" spans="1:8" ht="15" customHeight="1" x14ac:dyDescent="0.3">
      <c r="A227" s="37" t="s">
        <v>297</v>
      </c>
      <c r="B227" s="123"/>
      <c r="C227" s="101"/>
      <c r="D227" s="111">
        <v>1</v>
      </c>
      <c r="E227" s="105">
        <v>0</v>
      </c>
      <c r="F227" s="86">
        <f t="shared" si="9"/>
        <v>0</v>
      </c>
      <c r="G227" s="87">
        <f t="shared" si="10"/>
        <v>0</v>
      </c>
      <c r="H227" s="88">
        <f t="shared" si="11"/>
        <v>0</v>
      </c>
    </row>
    <row r="228" spans="1:8" ht="15" customHeight="1" x14ac:dyDescent="0.3">
      <c r="A228" s="37" t="s">
        <v>298</v>
      </c>
      <c r="B228" s="123"/>
      <c r="C228" s="101"/>
      <c r="D228" s="111">
        <v>1</v>
      </c>
      <c r="E228" s="105">
        <v>0</v>
      </c>
      <c r="F228" s="86">
        <f t="shared" si="9"/>
        <v>0</v>
      </c>
      <c r="G228" s="87">
        <f t="shared" si="10"/>
        <v>0</v>
      </c>
      <c r="H228" s="88">
        <f t="shared" si="11"/>
        <v>0</v>
      </c>
    </row>
    <row r="229" spans="1:8" ht="15" customHeight="1" x14ac:dyDescent="0.3">
      <c r="A229" s="37" t="s">
        <v>299</v>
      </c>
      <c r="B229" s="123"/>
      <c r="C229" s="101"/>
      <c r="D229" s="111">
        <v>1</v>
      </c>
      <c r="E229" s="105">
        <v>0</v>
      </c>
      <c r="F229" s="86">
        <f t="shared" si="9"/>
        <v>0</v>
      </c>
      <c r="G229" s="87">
        <f t="shared" si="10"/>
        <v>0</v>
      </c>
      <c r="H229" s="88">
        <f t="shared" si="11"/>
        <v>0</v>
      </c>
    </row>
    <row r="230" spans="1:8" ht="15" customHeight="1" x14ac:dyDescent="0.3">
      <c r="A230" s="37" t="s">
        <v>300</v>
      </c>
      <c r="B230" s="123"/>
      <c r="C230" s="101"/>
      <c r="D230" s="111">
        <v>1</v>
      </c>
      <c r="E230" s="105">
        <v>0</v>
      </c>
      <c r="F230" s="86">
        <f t="shared" si="9"/>
        <v>0</v>
      </c>
      <c r="G230" s="87">
        <f t="shared" si="10"/>
        <v>0</v>
      </c>
      <c r="H230" s="88">
        <f t="shared" si="11"/>
        <v>0</v>
      </c>
    </row>
    <row r="231" spans="1:8" ht="15" customHeight="1" x14ac:dyDescent="0.3">
      <c r="A231" s="37" t="s">
        <v>301</v>
      </c>
      <c r="B231" s="123"/>
      <c r="C231" s="101"/>
      <c r="D231" s="111">
        <v>1</v>
      </c>
      <c r="E231" s="105">
        <v>0</v>
      </c>
      <c r="F231" s="86">
        <f t="shared" si="9"/>
        <v>0</v>
      </c>
      <c r="G231" s="87">
        <f t="shared" si="10"/>
        <v>0</v>
      </c>
      <c r="H231" s="88">
        <f t="shared" si="11"/>
        <v>0</v>
      </c>
    </row>
    <row r="232" spans="1:8" ht="15" customHeight="1" x14ac:dyDescent="0.3">
      <c r="A232" s="37" t="s">
        <v>302</v>
      </c>
      <c r="B232" s="123"/>
      <c r="C232" s="101"/>
      <c r="D232" s="111">
        <v>1</v>
      </c>
      <c r="E232" s="105">
        <v>0</v>
      </c>
      <c r="F232" s="86">
        <f t="shared" si="9"/>
        <v>0</v>
      </c>
      <c r="G232" s="87">
        <f t="shared" si="10"/>
        <v>0</v>
      </c>
      <c r="H232" s="88">
        <f t="shared" si="11"/>
        <v>0</v>
      </c>
    </row>
    <row r="233" spans="1:8" ht="15" customHeight="1" x14ac:dyDescent="0.3">
      <c r="A233" s="37" t="s">
        <v>303</v>
      </c>
      <c r="B233" s="123"/>
      <c r="C233" s="101"/>
      <c r="D233" s="111">
        <v>1</v>
      </c>
      <c r="E233" s="105">
        <v>0</v>
      </c>
      <c r="F233" s="86">
        <f t="shared" si="9"/>
        <v>0</v>
      </c>
      <c r="G233" s="87">
        <f t="shared" si="10"/>
        <v>0</v>
      </c>
      <c r="H233" s="88">
        <f t="shared" si="11"/>
        <v>0</v>
      </c>
    </row>
    <row r="234" spans="1:8" ht="15" customHeight="1" x14ac:dyDescent="0.3">
      <c r="A234" s="37" t="s">
        <v>304</v>
      </c>
      <c r="B234" s="123"/>
      <c r="C234" s="101"/>
      <c r="D234" s="111">
        <v>1</v>
      </c>
      <c r="E234" s="105">
        <v>0</v>
      </c>
      <c r="F234" s="86">
        <f t="shared" si="9"/>
        <v>0</v>
      </c>
      <c r="G234" s="87">
        <f t="shared" si="10"/>
        <v>0</v>
      </c>
      <c r="H234" s="88">
        <f t="shared" si="11"/>
        <v>0</v>
      </c>
    </row>
    <row r="235" spans="1:8" ht="15" customHeight="1" x14ac:dyDescent="0.3">
      <c r="A235" s="37" t="s">
        <v>305</v>
      </c>
      <c r="B235" s="123"/>
      <c r="C235" s="101"/>
      <c r="D235" s="111">
        <v>1</v>
      </c>
      <c r="E235" s="105">
        <v>0</v>
      </c>
      <c r="F235" s="86">
        <f t="shared" si="9"/>
        <v>0</v>
      </c>
      <c r="G235" s="87">
        <f t="shared" si="10"/>
        <v>0</v>
      </c>
      <c r="H235" s="88">
        <f t="shared" si="11"/>
        <v>0</v>
      </c>
    </row>
    <row r="236" spans="1:8" ht="15" customHeight="1" x14ac:dyDescent="0.3">
      <c r="A236" s="37" t="s">
        <v>306</v>
      </c>
      <c r="B236" s="123"/>
      <c r="C236" s="101"/>
      <c r="D236" s="111">
        <v>1</v>
      </c>
      <c r="E236" s="105">
        <v>0</v>
      </c>
      <c r="F236" s="86">
        <f t="shared" si="9"/>
        <v>0</v>
      </c>
      <c r="G236" s="87">
        <f t="shared" si="10"/>
        <v>0</v>
      </c>
      <c r="H236" s="88">
        <f t="shared" si="11"/>
        <v>0</v>
      </c>
    </row>
    <row r="237" spans="1:8" ht="15" customHeight="1" x14ac:dyDescent="0.3">
      <c r="A237" s="37" t="s">
        <v>307</v>
      </c>
      <c r="B237" s="123"/>
      <c r="C237" s="101"/>
      <c r="D237" s="111">
        <v>1</v>
      </c>
      <c r="E237" s="105">
        <v>0</v>
      </c>
      <c r="F237" s="86">
        <f t="shared" si="9"/>
        <v>0</v>
      </c>
      <c r="G237" s="87">
        <f t="shared" si="10"/>
        <v>0</v>
      </c>
      <c r="H237" s="88">
        <f t="shared" si="11"/>
        <v>0</v>
      </c>
    </row>
    <row r="238" spans="1:8" ht="15" customHeight="1" x14ac:dyDescent="0.3">
      <c r="A238" s="37" t="s">
        <v>308</v>
      </c>
      <c r="B238" s="123"/>
      <c r="C238" s="101"/>
      <c r="D238" s="111">
        <v>1</v>
      </c>
      <c r="E238" s="105">
        <v>0</v>
      </c>
      <c r="F238" s="86">
        <f t="shared" si="9"/>
        <v>0</v>
      </c>
      <c r="G238" s="87">
        <f t="shared" si="10"/>
        <v>0</v>
      </c>
      <c r="H238" s="88">
        <f t="shared" si="11"/>
        <v>0</v>
      </c>
    </row>
    <row r="239" spans="1:8" ht="15" customHeight="1" x14ac:dyDescent="0.3">
      <c r="A239" s="37" t="s">
        <v>309</v>
      </c>
      <c r="B239" s="123"/>
      <c r="C239" s="101"/>
      <c r="D239" s="111">
        <v>1</v>
      </c>
      <c r="E239" s="105">
        <v>0</v>
      </c>
      <c r="F239" s="86">
        <f t="shared" si="9"/>
        <v>0</v>
      </c>
      <c r="G239" s="87">
        <f t="shared" si="10"/>
        <v>0</v>
      </c>
      <c r="H239" s="88">
        <f t="shared" si="11"/>
        <v>0</v>
      </c>
    </row>
    <row r="240" spans="1:8" ht="15" customHeight="1" x14ac:dyDescent="0.3">
      <c r="A240" s="37" t="s">
        <v>310</v>
      </c>
      <c r="B240" s="123"/>
      <c r="C240" s="101"/>
      <c r="D240" s="111">
        <v>1</v>
      </c>
      <c r="E240" s="105">
        <v>0</v>
      </c>
      <c r="F240" s="86">
        <f t="shared" si="9"/>
        <v>0</v>
      </c>
      <c r="G240" s="87">
        <f t="shared" si="10"/>
        <v>0</v>
      </c>
      <c r="H240" s="88">
        <f t="shared" si="11"/>
        <v>0</v>
      </c>
    </row>
    <row r="241" spans="1:8" ht="15" customHeight="1" x14ac:dyDescent="0.3">
      <c r="A241" s="37" t="s">
        <v>311</v>
      </c>
      <c r="B241" s="123"/>
      <c r="C241" s="101"/>
      <c r="D241" s="111">
        <v>1</v>
      </c>
      <c r="E241" s="105">
        <v>0</v>
      </c>
      <c r="F241" s="86">
        <f t="shared" si="9"/>
        <v>0</v>
      </c>
      <c r="G241" s="87">
        <f t="shared" si="10"/>
        <v>0</v>
      </c>
      <c r="H241" s="88">
        <f t="shared" si="11"/>
        <v>0</v>
      </c>
    </row>
    <row r="242" spans="1:8" ht="15" customHeight="1" x14ac:dyDescent="0.3">
      <c r="A242" s="37" t="s">
        <v>312</v>
      </c>
      <c r="B242" s="123"/>
      <c r="C242" s="101"/>
      <c r="D242" s="111">
        <v>1</v>
      </c>
      <c r="E242" s="105">
        <v>0</v>
      </c>
      <c r="F242" s="86">
        <f t="shared" si="9"/>
        <v>0</v>
      </c>
      <c r="G242" s="87">
        <f t="shared" si="10"/>
        <v>0</v>
      </c>
      <c r="H242" s="88">
        <f t="shared" si="11"/>
        <v>0</v>
      </c>
    </row>
    <row r="243" spans="1:8" ht="15" customHeight="1" x14ac:dyDescent="0.3">
      <c r="A243" s="37" t="s">
        <v>313</v>
      </c>
      <c r="B243" s="123"/>
      <c r="C243" s="101"/>
      <c r="D243" s="111">
        <v>1</v>
      </c>
      <c r="E243" s="105">
        <v>0</v>
      </c>
      <c r="F243" s="86">
        <f t="shared" si="9"/>
        <v>0</v>
      </c>
      <c r="G243" s="87">
        <f t="shared" si="10"/>
        <v>0</v>
      </c>
      <c r="H243" s="88">
        <f t="shared" si="11"/>
        <v>0</v>
      </c>
    </row>
    <row r="244" spans="1:8" ht="15" customHeight="1" x14ac:dyDescent="0.3">
      <c r="A244" s="37" t="s">
        <v>314</v>
      </c>
      <c r="B244" s="123"/>
      <c r="C244" s="101"/>
      <c r="D244" s="111">
        <v>1</v>
      </c>
      <c r="E244" s="105">
        <v>0</v>
      </c>
      <c r="F244" s="86">
        <f t="shared" si="9"/>
        <v>0</v>
      </c>
      <c r="G244" s="87">
        <f t="shared" si="10"/>
        <v>0</v>
      </c>
      <c r="H244" s="88">
        <f t="shared" si="11"/>
        <v>0</v>
      </c>
    </row>
    <row r="245" spans="1:8" ht="15" customHeight="1" x14ac:dyDescent="0.3">
      <c r="A245" s="37" t="s">
        <v>315</v>
      </c>
      <c r="B245" s="123"/>
      <c r="C245" s="101"/>
      <c r="D245" s="111">
        <v>1</v>
      </c>
      <c r="E245" s="105">
        <v>0</v>
      </c>
      <c r="F245" s="86">
        <f t="shared" si="9"/>
        <v>0</v>
      </c>
      <c r="G245" s="87">
        <f t="shared" si="10"/>
        <v>0</v>
      </c>
      <c r="H245" s="88">
        <f t="shared" si="11"/>
        <v>0</v>
      </c>
    </row>
    <row r="246" spans="1:8" ht="15" customHeight="1" x14ac:dyDescent="0.3">
      <c r="A246" s="37" t="s">
        <v>316</v>
      </c>
      <c r="B246" s="123"/>
      <c r="C246" s="101"/>
      <c r="D246" s="111">
        <v>1</v>
      </c>
      <c r="E246" s="105">
        <v>0</v>
      </c>
      <c r="F246" s="86">
        <f t="shared" si="9"/>
        <v>0</v>
      </c>
      <c r="G246" s="87">
        <f t="shared" si="10"/>
        <v>0</v>
      </c>
      <c r="H246" s="88">
        <f t="shared" si="11"/>
        <v>0</v>
      </c>
    </row>
    <row r="247" spans="1:8" ht="15" customHeight="1" x14ac:dyDescent="0.3">
      <c r="A247" s="37" t="s">
        <v>317</v>
      </c>
      <c r="B247" s="123"/>
      <c r="C247" s="101"/>
      <c r="D247" s="111">
        <v>1</v>
      </c>
      <c r="E247" s="105">
        <v>0</v>
      </c>
      <c r="F247" s="86">
        <f t="shared" si="9"/>
        <v>0</v>
      </c>
      <c r="G247" s="87">
        <f t="shared" si="10"/>
        <v>0</v>
      </c>
      <c r="H247" s="88">
        <f t="shared" si="11"/>
        <v>0</v>
      </c>
    </row>
    <row r="248" spans="1:8" ht="15" customHeight="1" x14ac:dyDescent="0.3">
      <c r="A248" s="37" t="s">
        <v>318</v>
      </c>
      <c r="B248" s="123"/>
      <c r="C248" s="101"/>
      <c r="D248" s="111">
        <v>1</v>
      </c>
      <c r="E248" s="105">
        <v>0</v>
      </c>
      <c r="F248" s="86">
        <f t="shared" si="9"/>
        <v>0</v>
      </c>
      <c r="G248" s="87">
        <f t="shared" si="10"/>
        <v>0</v>
      </c>
      <c r="H248" s="88">
        <f t="shared" si="11"/>
        <v>0</v>
      </c>
    </row>
    <row r="249" spans="1:8" ht="15" customHeight="1" x14ac:dyDescent="0.3">
      <c r="A249" s="37" t="s">
        <v>319</v>
      </c>
      <c r="B249" s="123"/>
      <c r="C249" s="101"/>
      <c r="D249" s="111">
        <v>1</v>
      </c>
      <c r="E249" s="105">
        <v>0</v>
      </c>
      <c r="F249" s="86">
        <f t="shared" si="9"/>
        <v>0</v>
      </c>
      <c r="G249" s="87">
        <f t="shared" si="10"/>
        <v>0</v>
      </c>
      <c r="H249" s="88">
        <f t="shared" si="11"/>
        <v>0</v>
      </c>
    </row>
    <row r="250" spans="1:8" x14ac:dyDescent="0.3">
      <c r="A250" s="37" t="s">
        <v>320</v>
      </c>
      <c r="B250" s="123"/>
      <c r="C250" s="101"/>
      <c r="D250" s="111">
        <v>1</v>
      </c>
      <c r="E250" s="105">
        <v>0</v>
      </c>
      <c r="F250" s="86">
        <f t="shared" si="9"/>
        <v>0</v>
      </c>
      <c r="G250" s="87">
        <f t="shared" si="10"/>
        <v>0</v>
      </c>
      <c r="H250" s="88">
        <f t="shared" si="11"/>
        <v>0</v>
      </c>
    </row>
    <row r="251" spans="1:8" x14ac:dyDescent="0.3">
      <c r="A251" s="37" t="s">
        <v>321</v>
      </c>
      <c r="B251" s="123"/>
      <c r="C251" s="101"/>
      <c r="D251" s="111">
        <v>1</v>
      </c>
      <c r="E251" s="105">
        <v>0</v>
      </c>
      <c r="F251" s="86">
        <f t="shared" si="9"/>
        <v>0</v>
      </c>
      <c r="G251" s="87">
        <f t="shared" si="10"/>
        <v>0</v>
      </c>
      <c r="H251" s="88">
        <f t="shared" si="11"/>
        <v>0</v>
      </c>
    </row>
    <row r="252" spans="1:8" x14ac:dyDescent="0.3">
      <c r="A252" s="37" t="s">
        <v>322</v>
      </c>
      <c r="B252" s="123"/>
      <c r="C252" s="101"/>
      <c r="D252" s="111">
        <v>1</v>
      </c>
      <c r="E252" s="105">
        <v>0</v>
      </c>
      <c r="F252" s="86">
        <f t="shared" si="9"/>
        <v>0</v>
      </c>
      <c r="G252" s="87">
        <f t="shared" si="10"/>
        <v>0</v>
      </c>
      <c r="H252" s="88">
        <f t="shared" si="11"/>
        <v>0</v>
      </c>
    </row>
    <row r="253" spans="1:8" x14ac:dyDescent="0.3">
      <c r="A253" s="37" t="s">
        <v>323</v>
      </c>
      <c r="B253" s="123"/>
      <c r="C253" s="101"/>
      <c r="D253" s="111">
        <v>1</v>
      </c>
      <c r="E253" s="105">
        <v>0</v>
      </c>
      <c r="F253" s="86">
        <f t="shared" si="9"/>
        <v>0</v>
      </c>
      <c r="G253" s="87">
        <f t="shared" si="10"/>
        <v>0</v>
      </c>
      <c r="H253" s="88">
        <f t="shared" si="11"/>
        <v>0</v>
      </c>
    </row>
    <row r="254" spans="1:8" x14ac:dyDescent="0.3">
      <c r="A254" s="37" t="s">
        <v>324</v>
      </c>
      <c r="B254" s="123"/>
      <c r="C254" s="101"/>
      <c r="D254" s="111">
        <v>1</v>
      </c>
      <c r="E254" s="105">
        <v>0</v>
      </c>
      <c r="F254" s="86">
        <f t="shared" si="9"/>
        <v>0</v>
      </c>
      <c r="G254" s="87">
        <f t="shared" si="10"/>
        <v>0</v>
      </c>
      <c r="H254" s="88">
        <f t="shared" si="11"/>
        <v>0</v>
      </c>
    </row>
    <row r="255" spans="1:8" x14ac:dyDescent="0.3">
      <c r="A255" s="37" t="s">
        <v>325</v>
      </c>
      <c r="B255" s="123"/>
      <c r="C255" s="101"/>
      <c r="D255" s="111">
        <v>1</v>
      </c>
      <c r="E255" s="105">
        <v>0</v>
      </c>
      <c r="F255" s="86">
        <f t="shared" si="9"/>
        <v>0</v>
      </c>
      <c r="G255" s="87">
        <f t="shared" si="10"/>
        <v>0</v>
      </c>
      <c r="H255" s="88">
        <f t="shared" si="11"/>
        <v>0</v>
      </c>
    </row>
    <row r="256" spans="1:8" x14ac:dyDescent="0.3">
      <c r="A256" s="37" t="s">
        <v>326</v>
      </c>
      <c r="B256" s="123"/>
      <c r="C256" s="101"/>
      <c r="D256" s="111">
        <v>1</v>
      </c>
      <c r="E256" s="105">
        <v>0</v>
      </c>
      <c r="F256" s="86">
        <f t="shared" si="9"/>
        <v>0</v>
      </c>
      <c r="G256" s="87">
        <f t="shared" si="10"/>
        <v>0</v>
      </c>
      <c r="H256" s="88">
        <f t="shared" si="11"/>
        <v>0</v>
      </c>
    </row>
    <row r="257" spans="1:8" x14ac:dyDescent="0.3">
      <c r="A257" s="37" t="s">
        <v>327</v>
      </c>
      <c r="B257" s="123"/>
      <c r="C257" s="101"/>
      <c r="D257" s="111">
        <v>1</v>
      </c>
      <c r="E257" s="105">
        <v>0</v>
      </c>
      <c r="F257" s="86">
        <f t="shared" si="9"/>
        <v>0</v>
      </c>
      <c r="G257" s="87">
        <f t="shared" si="10"/>
        <v>0</v>
      </c>
      <c r="H257" s="88">
        <f t="shared" si="11"/>
        <v>0</v>
      </c>
    </row>
    <row r="258" spans="1:8" x14ac:dyDescent="0.3">
      <c r="A258" s="37" t="s">
        <v>328</v>
      </c>
      <c r="B258" s="123"/>
      <c r="C258" s="101"/>
      <c r="D258" s="111">
        <v>1</v>
      </c>
      <c r="E258" s="105">
        <v>0</v>
      </c>
      <c r="F258" s="86">
        <f t="shared" si="9"/>
        <v>0</v>
      </c>
      <c r="G258" s="87">
        <f t="shared" si="10"/>
        <v>0</v>
      </c>
      <c r="H258" s="88">
        <f t="shared" si="11"/>
        <v>0</v>
      </c>
    </row>
    <row r="259" spans="1:8" x14ac:dyDescent="0.3">
      <c r="A259" s="37" t="s">
        <v>329</v>
      </c>
      <c r="B259" s="123"/>
      <c r="C259" s="101"/>
      <c r="D259" s="111">
        <v>1</v>
      </c>
      <c r="E259" s="105">
        <v>0</v>
      </c>
      <c r="F259" s="86">
        <f t="shared" si="9"/>
        <v>0</v>
      </c>
      <c r="G259" s="87">
        <f t="shared" si="10"/>
        <v>0</v>
      </c>
      <c r="H259" s="88">
        <f t="shared" si="11"/>
        <v>0</v>
      </c>
    </row>
    <row r="260" spans="1:8" x14ac:dyDescent="0.3">
      <c r="A260" s="37" t="s">
        <v>330</v>
      </c>
      <c r="B260" s="123"/>
      <c r="C260" s="101"/>
      <c r="D260" s="111">
        <v>1</v>
      </c>
      <c r="E260" s="105">
        <v>0</v>
      </c>
      <c r="F260" s="86">
        <f t="shared" si="9"/>
        <v>0</v>
      </c>
      <c r="G260" s="87">
        <f t="shared" si="10"/>
        <v>0</v>
      </c>
      <c r="H260" s="88">
        <f t="shared" si="11"/>
        <v>0</v>
      </c>
    </row>
    <row r="261" spans="1:8" x14ac:dyDescent="0.3">
      <c r="A261" s="37" t="s">
        <v>331</v>
      </c>
      <c r="B261" s="123"/>
      <c r="C261" s="101"/>
      <c r="D261" s="111">
        <v>1</v>
      </c>
      <c r="E261" s="105">
        <v>0</v>
      </c>
      <c r="F261" s="86">
        <f t="shared" si="9"/>
        <v>0</v>
      </c>
      <c r="G261" s="87">
        <f t="shared" si="10"/>
        <v>0</v>
      </c>
      <c r="H261" s="88">
        <f t="shared" si="11"/>
        <v>0</v>
      </c>
    </row>
    <row r="262" spans="1:8" x14ac:dyDescent="0.3">
      <c r="A262" s="37" t="s">
        <v>332</v>
      </c>
      <c r="B262" s="123"/>
      <c r="C262" s="101"/>
      <c r="D262" s="111">
        <v>1</v>
      </c>
      <c r="E262" s="105">
        <v>0</v>
      </c>
      <c r="F262" s="86">
        <f t="shared" ref="F262:F264" si="12">B262*D262</f>
        <v>0</v>
      </c>
      <c r="G262" s="87">
        <f t="shared" ref="G262:G264" si="13">C262*E262</f>
        <v>0</v>
      </c>
      <c r="H262" s="88">
        <f t="shared" ref="H262:H264" si="14">F262+G262</f>
        <v>0</v>
      </c>
    </row>
    <row r="263" spans="1:8" x14ac:dyDescent="0.3">
      <c r="A263" s="37" t="s">
        <v>333</v>
      </c>
      <c r="B263" s="123"/>
      <c r="C263" s="101"/>
      <c r="D263" s="111">
        <v>1</v>
      </c>
      <c r="E263" s="105">
        <v>0</v>
      </c>
      <c r="F263" s="86">
        <f t="shared" si="12"/>
        <v>0</v>
      </c>
      <c r="G263" s="87">
        <f t="shared" si="13"/>
        <v>0</v>
      </c>
      <c r="H263" s="88">
        <f t="shared" si="14"/>
        <v>0</v>
      </c>
    </row>
    <row r="264" spans="1:8" x14ac:dyDescent="0.3">
      <c r="A264" s="42" t="s">
        <v>334</v>
      </c>
      <c r="B264" s="125"/>
      <c r="C264" s="102"/>
      <c r="D264" s="112">
        <v>1</v>
      </c>
      <c r="E264" s="107">
        <v>0</v>
      </c>
      <c r="F264" s="92">
        <f t="shared" si="12"/>
        <v>0</v>
      </c>
      <c r="G264" s="93">
        <f t="shared" si="13"/>
        <v>0</v>
      </c>
      <c r="H264" s="94">
        <f t="shared" si="14"/>
        <v>0</v>
      </c>
    </row>
  </sheetData>
  <sheetProtection algorithmName="SHA-512" hashValue="bUQCCj/DNmUNRwb9p25XJV65NdVpDm3X0PFb+fjjcF/upiXlIyoRw4OfapscemiHathxFL6ATnIBKFZZlA/ciw==" saltValue="LlAuq8HPQebdp7s2bDmdKg==" spinCount="100000" sheet="1" objects="1" scenarios="1"/>
  <autoFilter ref="A4:H264" xr:uid="{D1CD7B59-416F-4E7E-AA04-2C494C64D066}"/>
  <mergeCells count="5">
    <mergeCell ref="A1:H1"/>
    <mergeCell ref="B2:H2"/>
    <mergeCell ref="B3:C3"/>
    <mergeCell ref="D3:E3"/>
    <mergeCell ref="F3:G3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CB683-E215-4E1F-BFEE-F3CA8734329D}">
  <sheetPr codeName="List4">
    <pageSetUpPr fitToPage="1"/>
  </sheetPr>
  <dimension ref="A1:I7"/>
  <sheetViews>
    <sheetView showGridLines="0" zoomScaleNormal="100" workbookViewId="0">
      <pane ySplit="3" topLeftCell="A4" activePane="bottomLeft" state="frozen"/>
      <selection activeCell="B17" sqref="B17"/>
      <selection pane="bottomLeft" activeCell="D3" sqref="D3"/>
    </sheetView>
  </sheetViews>
  <sheetFormatPr defaultColWidth="9.33203125" defaultRowHeight="14.4" x14ac:dyDescent="0.3"/>
  <cols>
    <col min="1" max="1" width="50.5546875" style="5" customWidth="1"/>
    <col min="2" max="5" width="17.33203125" style="5" customWidth="1"/>
    <col min="6" max="6" width="95.88671875" style="5" customWidth="1"/>
    <col min="7" max="7" width="33.33203125" style="5" customWidth="1"/>
    <col min="8" max="8" width="17.33203125" style="5" customWidth="1"/>
    <col min="9" max="9" width="55.5546875" style="5" customWidth="1"/>
    <col min="10" max="16384" width="9.33203125" style="3"/>
  </cols>
  <sheetData>
    <row r="1" spans="1:9" ht="30.45" customHeight="1" x14ac:dyDescent="0.3">
      <c r="A1" s="155" t="s">
        <v>335</v>
      </c>
      <c r="B1" s="156"/>
      <c r="C1" s="156"/>
      <c r="D1" s="156"/>
      <c r="E1" s="156"/>
      <c r="F1" s="156"/>
      <c r="G1" s="156"/>
      <c r="H1" s="156"/>
      <c r="I1" s="156"/>
    </row>
    <row r="2" spans="1:9" ht="48.45" customHeight="1" x14ac:dyDescent="0.3">
      <c r="A2" s="158" t="s">
        <v>336</v>
      </c>
      <c r="B2" s="157" t="s">
        <v>337</v>
      </c>
      <c r="C2" s="157"/>
      <c r="D2" s="157" t="s">
        <v>338</v>
      </c>
      <c r="E2" s="157"/>
      <c r="F2" s="157"/>
      <c r="G2" s="157" t="s">
        <v>339</v>
      </c>
      <c r="H2" s="157"/>
      <c r="I2" s="157"/>
    </row>
    <row r="3" spans="1:9" ht="43.2" x14ac:dyDescent="0.3">
      <c r="A3" s="159"/>
      <c r="B3" s="6" t="s">
        <v>340</v>
      </c>
      <c r="C3" s="6" t="s">
        <v>341</v>
      </c>
      <c r="D3" s="6" t="s">
        <v>342</v>
      </c>
      <c r="E3" s="6" t="s">
        <v>343</v>
      </c>
      <c r="F3" s="6" t="s">
        <v>344</v>
      </c>
      <c r="G3" s="6" t="s">
        <v>345</v>
      </c>
      <c r="H3" s="6" t="s">
        <v>346</v>
      </c>
      <c r="I3" s="6" t="s">
        <v>347</v>
      </c>
    </row>
    <row r="4" spans="1:9" s="4" customFormat="1" x14ac:dyDescent="0.3">
      <c r="A4" s="7" t="s">
        <v>25</v>
      </c>
      <c r="B4" s="7"/>
      <c r="C4" s="7"/>
      <c r="D4" s="7"/>
      <c r="E4" s="7"/>
      <c r="F4" s="7"/>
      <c r="G4" s="7"/>
      <c r="H4" s="7"/>
      <c r="I4" s="7"/>
    </row>
    <row r="5" spans="1:9" ht="49.95" customHeight="1" x14ac:dyDescent="0.3">
      <c r="A5" s="114" t="s">
        <v>348</v>
      </c>
      <c r="B5" s="115">
        <v>4</v>
      </c>
      <c r="C5" s="115" t="s">
        <v>349</v>
      </c>
      <c r="D5" s="116">
        <v>10000</v>
      </c>
      <c r="E5" s="115" t="s">
        <v>350</v>
      </c>
      <c r="F5" s="117" t="s">
        <v>351</v>
      </c>
      <c r="G5" s="117" t="s">
        <v>352</v>
      </c>
      <c r="H5" s="116">
        <f>B5*D5</f>
        <v>40000</v>
      </c>
      <c r="I5" s="117" t="s">
        <v>353</v>
      </c>
    </row>
    <row r="6" spans="1:9" s="4" customFormat="1" x14ac:dyDescent="0.3">
      <c r="A6" s="7" t="s">
        <v>28</v>
      </c>
      <c r="B6" s="7"/>
      <c r="C6" s="7"/>
      <c r="D6" s="7"/>
      <c r="E6" s="7"/>
      <c r="F6" s="118"/>
      <c r="G6" s="118"/>
      <c r="H6" s="7"/>
      <c r="I6" s="118"/>
    </row>
    <row r="7" spans="1:9" ht="49.95" customHeight="1" x14ac:dyDescent="0.3">
      <c r="A7" s="114" t="s">
        <v>354</v>
      </c>
      <c r="B7" s="115">
        <v>8</v>
      </c>
      <c r="C7" s="115" t="s">
        <v>349</v>
      </c>
      <c r="D7" s="116">
        <v>10000</v>
      </c>
      <c r="E7" s="115" t="s">
        <v>350</v>
      </c>
      <c r="F7" s="117" t="s">
        <v>351</v>
      </c>
      <c r="G7" s="117" t="s">
        <v>355</v>
      </c>
      <c r="H7" s="116">
        <f>B5*D5+B7*D7</f>
        <v>120000</v>
      </c>
      <c r="I7" s="117" t="s">
        <v>353</v>
      </c>
    </row>
  </sheetData>
  <sheetProtection algorithmName="SHA-512" hashValue="G9EnChfSkgx930P1nQFrPMDs1z+EBWOOzNjTKYHAVFP47VeBtPN6RqgyI5oAGij+uAByRwwKzRl0EttNE0B5lA==" saltValue="7jwWE9v+YmhSSRnVjo/bTA==" spinCount="100000" sheet="1" objects="1" scenarios="1"/>
  <mergeCells count="5">
    <mergeCell ref="A1:I1"/>
    <mergeCell ref="G2:I2"/>
    <mergeCell ref="A2:A3"/>
    <mergeCell ref="B2:C2"/>
    <mergeCell ref="D2:F2"/>
  </mergeCells>
  <pageMargins left="0.70866141732283472" right="0.70866141732283472" top="0.78740157480314965" bottom="0.78740157480314965" header="0.31496062992125984" footer="0.31496062992125984"/>
  <pageSetup paperSize="9" scale="3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a2fc6d-0f83-4887-9676-9f9de746faee">
      <Terms xmlns="http://schemas.microsoft.com/office/infopath/2007/PartnerControls"/>
    </lcf76f155ced4ddcb4097134ff3c332f>
    <TaxCatchAll xmlns="8952aad2-fd33-4925-a107-7a97c43dbeef" xsi:nil="true"/>
    <_x0032_021_J12805 xmlns="c2a2fc6d-0f83-4887-9676-9f9de746faee" xsi:nil="true"/>
    <SharedWithUsers xmlns="8952aad2-fd33-4925-a107-7a97c43dbeef">
      <UserInfo>
        <DisplayName>Zimandl, Pavel</DisplayName>
        <AccountId>321</AccountId>
        <AccountType/>
      </UserInfo>
      <UserInfo>
        <DisplayName>Souček, Jiří</DisplayName>
        <AccountId>322</AccountId>
        <AccountType/>
      </UserInfo>
      <UserInfo>
        <DisplayName>Soldán, Roman</DisplayName>
        <AccountId>323</AccountId>
        <AccountType/>
      </UserInfo>
      <UserInfo>
        <DisplayName>Mašek, Roman</DisplayName>
        <AccountId>42</AccountId>
        <AccountType/>
      </UserInfo>
      <UserInfo>
        <DisplayName>Zimandl, Pavel</DisplayName>
        <AccountId>324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6F31950FCD634897047312FD207C09" ma:contentTypeVersion="19" ma:contentTypeDescription="Create a new document." ma:contentTypeScope="" ma:versionID="dd9822a64332997c7745885c9df8c7b4">
  <xsd:schema xmlns:xsd="http://www.w3.org/2001/XMLSchema" xmlns:xs="http://www.w3.org/2001/XMLSchema" xmlns:p="http://schemas.microsoft.com/office/2006/metadata/properties" xmlns:ns2="c2a2fc6d-0f83-4887-9676-9f9de746faee" xmlns:ns3="8952aad2-fd33-4925-a107-7a97c43dbeef" targetNamespace="http://schemas.microsoft.com/office/2006/metadata/properties" ma:root="true" ma:fieldsID="3d40dc22c2eb380d5efecb91f3492b9a" ns2:_="" ns3:_="">
    <xsd:import namespace="c2a2fc6d-0f83-4887-9676-9f9de746faee"/>
    <xsd:import namespace="8952aad2-fd33-4925-a107-7a97c43dbe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x0032_021_J12805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a2fc6d-0f83-4887-9676-9f9de746fa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32_021_J12805" ma:index="25" nillable="true" ma:displayName="2021_J12805" ma:format="Dropdown" ma:internalName="_x0032_021_J12805">
      <xsd:simpleType>
        <xsd:restriction base="dms:Text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2aad2-fd33-4925-a107-7a97c43dbe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3bf0473-75a0-42bc-b0ea-ef7b018839bc}" ma:internalName="TaxCatchAll" ma:showField="CatchAllData" ma:web="8952aad2-fd33-4925-a107-7a97c43dbe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CCA8D-8D8B-4BEC-967A-B59CC64B7B2C}">
  <ds:schemaRefs>
    <ds:schemaRef ds:uri="http://www.w3.org/XML/1998/namespace"/>
    <ds:schemaRef ds:uri="8952aad2-fd33-4925-a107-7a97c43dbeef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c2a2fc6d-0f83-4887-9676-9f9de746fae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112E00F-2FA6-4BA7-91C2-313CE0DA3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a2fc6d-0f83-4887-9676-9f9de746faee"/>
    <ds:schemaRef ds:uri="8952aad2-fd33-4925-a107-7a97c43dbe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5DDD3E-8CB3-4BD7-9974-3F80D645F1C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k vyplnění</vt:lpstr>
      <vt:lpstr>Finanční kalkulace </vt:lpstr>
      <vt:lpstr>Doplňkové fixní služby</vt:lpstr>
      <vt:lpstr>Pokuty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2023-06-15T10:10:54Z</dcterms:created>
  <dcterms:modified xsi:type="dcterms:W3CDTF">2025-03-13T12:43:33Z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0x010100B96F31950FCD634897047312FD207C09</vt:lpwstr>
  </property>
  <property fmtid="{D5CDD505-2E9C-101B-9397-08002B2CF9AE}" pid="3" name="MediaServiceImageTags">
    <vt:lpwstr/>
  </property>
</Properties>
</file>