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ttps://eonos.sharepoint.com/sites/Koncepceuniverzlnchmonitor/Shared Documents/Implementace dálkového odečítání-Cílové řešení/Zajištění VOS/VOS/Zadávací dokumentace/"/>
    </mc:Choice>
  </mc:AlternateContent>
  <xr:revisionPtr revIDLastSave="151" documentId="8_{617AC535-BECF-483A-B0D0-17AD64D24A4C}" xr6:coauthVersionLast="47" xr6:coauthVersionMax="47" xr10:uidLastSave="{017DE063-570A-4362-A2F7-2EADF17722EE}"/>
  <bookViews>
    <workbookView xWindow="28680" yWindow="1770" windowWidth="29040" windowHeight="15720" xr2:uid="{6C41B32F-9DBA-418E-B98E-BE9B36F8A7DA}"/>
  </bookViews>
  <sheets>
    <sheet name="Systém MUM" sheetId="10" r:id="rId1"/>
    <sheet name="Číselník" sheetId="2" state="hidden" r:id="rId2"/>
  </sheets>
  <definedNames>
    <definedName name="_xlnm._FilterDatabase" localSheetId="0" hidden="1">'Systém MUM'!$A$13:$G$250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1" i="10" l="1"/>
  <c r="E257" i="10"/>
  <c r="E258" i="10"/>
  <c r="E259" i="10"/>
  <c r="E260" i="10"/>
  <c r="E261" i="10"/>
  <c r="F249" i="10" l="1"/>
  <c r="E249" i="10"/>
  <c r="F248" i="10"/>
  <c r="E248" i="10"/>
  <c r="F247" i="10"/>
  <c r="E247" i="10"/>
  <c r="F246" i="10"/>
  <c r="E246" i="10"/>
  <c r="F245" i="10"/>
  <c r="E245" i="10"/>
  <c r="F244" i="10"/>
  <c r="E244" i="10"/>
  <c r="F243" i="10"/>
  <c r="E243" i="10"/>
  <c r="F242" i="10"/>
  <c r="E242" i="10"/>
  <c r="F241" i="10"/>
  <c r="E241" i="10"/>
  <c r="F240" i="10"/>
  <c r="E240" i="10"/>
  <c r="F239" i="10"/>
  <c r="E239" i="10"/>
  <c r="F238" i="10"/>
  <c r="E238" i="10"/>
  <c r="F237" i="10"/>
  <c r="E237" i="10"/>
  <c r="F236" i="10"/>
  <c r="E236" i="10"/>
  <c r="F235" i="10"/>
  <c r="E235" i="10"/>
  <c r="F234" i="10"/>
  <c r="E234" i="10"/>
  <c r="F233" i="10"/>
  <c r="E233" i="10"/>
  <c r="F232" i="10"/>
  <c r="E232" i="10"/>
  <c r="F231" i="10"/>
  <c r="E231" i="10"/>
  <c r="F230" i="10"/>
  <c r="E230" i="10"/>
  <c r="E229" i="10"/>
  <c r="F228" i="10"/>
  <c r="E228" i="10"/>
  <c r="F227" i="10"/>
  <c r="E227" i="10"/>
  <c r="F203" i="10"/>
  <c r="F204" i="10"/>
  <c r="F205" i="10"/>
  <c r="F206" i="10"/>
  <c r="F207" i="10"/>
  <c r="F208" i="10"/>
  <c r="F209" i="10"/>
  <c r="F210" i="10"/>
  <c r="F211" i="10"/>
  <c r="F212" i="10"/>
  <c r="F213" i="10"/>
  <c r="F214" i="10"/>
  <c r="F215" i="10"/>
  <c r="F216" i="10"/>
  <c r="F217" i="10"/>
  <c r="F218" i="10"/>
  <c r="F219" i="10"/>
  <c r="F220" i="10"/>
  <c r="F221" i="10"/>
  <c r="F222" i="10"/>
  <c r="F223" i="10"/>
  <c r="F224" i="10"/>
  <c r="F225" i="10"/>
  <c r="F226" i="10"/>
  <c r="E203" i="10"/>
  <c r="E204" i="10"/>
  <c r="E205" i="10"/>
  <c r="E206" i="10"/>
  <c r="E207" i="10"/>
  <c r="E208" i="10"/>
  <c r="E209" i="10"/>
  <c r="E210" i="10"/>
  <c r="E211" i="10"/>
  <c r="E212" i="10"/>
  <c r="E213" i="10"/>
  <c r="E214" i="10"/>
  <c r="E215" i="10"/>
  <c r="E216" i="10"/>
  <c r="E217" i="10"/>
  <c r="E218" i="10"/>
  <c r="E219" i="10"/>
  <c r="E220" i="10"/>
  <c r="E221" i="10"/>
  <c r="E222" i="10"/>
  <c r="E223" i="10"/>
  <c r="E224" i="10"/>
  <c r="E225" i="10"/>
  <c r="E226" i="10"/>
  <c r="F202" i="10"/>
  <c r="E202" i="10"/>
  <c r="E149" i="10"/>
  <c r="F151" i="10"/>
  <c r="F146" i="10"/>
  <c r="E146" i="10"/>
  <c r="F79" i="10"/>
  <c r="E79" i="10"/>
  <c r="F29" i="10" l="1"/>
  <c r="F30" i="10"/>
  <c r="E263" i="10"/>
  <c r="E262" i="10"/>
  <c r="D250" i="10"/>
  <c r="E270" i="10"/>
  <c r="E20" i="10"/>
  <c r="E21" i="10"/>
  <c r="E22" i="10"/>
  <c r="E23" i="10"/>
  <c r="E24" i="10"/>
  <c r="E195" i="10"/>
  <c r="F195" i="10"/>
  <c r="E196" i="10"/>
  <c r="F196" i="10"/>
  <c r="E197" i="10"/>
  <c r="F197" i="10"/>
  <c r="E198" i="10"/>
  <c r="F198" i="10"/>
  <c r="E199" i="10"/>
  <c r="F199" i="10"/>
  <c r="E200" i="10"/>
  <c r="F200" i="10"/>
  <c r="E201" i="10"/>
  <c r="F201" i="10"/>
  <c r="E25" i="10"/>
  <c r="F25" i="10"/>
  <c r="E26" i="10"/>
  <c r="F26" i="10"/>
  <c r="E27" i="10"/>
  <c r="F27" i="10"/>
  <c r="E28" i="10"/>
  <c r="F28" i="10"/>
  <c r="E31" i="10"/>
  <c r="F31" i="10"/>
  <c r="E32" i="10"/>
  <c r="F32" i="10"/>
  <c r="E33" i="10"/>
  <c r="F33" i="10"/>
  <c r="E34" i="10"/>
  <c r="F34" i="10"/>
  <c r="E35" i="10"/>
  <c r="F35" i="10"/>
  <c r="E36" i="10"/>
  <c r="F36" i="10"/>
  <c r="E37" i="10"/>
  <c r="F37" i="10"/>
  <c r="E38" i="10"/>
  <c r="F38" i="10"/>
  <c r="E39" i="10"/>
  <c r="F39" i="10"/>
  <c r="E40" i="10"/>
  <c r="F40" i="10"/>
  <c r="E41" i="10"/>
  <c r="F41" i="10"/>
  <c r="E42" i="10"/>
  <c r="F42" i="10"/>
  <c r="E43" i="10"/>
  <c r="F43" i="10"/>
  <c r="E44" i="10"/>
  <c r="F44" i="10"/>
  <c r="E45" i="10"/>
  <c r="F45" i="10"/>
  <c r="E46" i="10"/>
  <c r="F46" i="10"/>
  <c r="E47" i="10"/>
  <c r="F47" i="10"/>
  <c r="E48" i="10"/>
  <c r="F48" i="10"/>
  <c r="E49" i="10"/>
  <c r="F49" i="10"/>
  <c r="E50" i="10"/>
  <c r="F50" i="10"/>
  <c r="E51" i="10"/>
  <c r="F51" i="10"/>
  <c r="E52" i="10"/>
  <c r="F52" i="10"/>
  <c r="E53" i="10"/>
  <c r="F53" i="10"/>
  <c r="E54" i="10"/>
  <c r="F54" i="10"/>
  <c r="E55" i="10"/>
  <c r="F55" i="10"/>
  <c r="E56" i="10"/>
  <c r="F56" i="10"/>
  <c r="E57" i="10"/>
  <c r="F57" i="10"/>
  <c r="E58" i="10"/>
  <c r="F58" i="10"/>
  <c r="E59" i="10"/>
  <c r="F59" i="10"/>
  <c r="E60" i="10"/>
  <c r="F60" i="10"/>
  <c r="E61" i="10"/>
  <c r="F61" i="10"/>
  <c r="E62" i="10"/>
  <c r="F62" i="10"/>
  <c r="E63" i="10"/>
  <c r="F63" i="10"/>
  <c r="E64" i="10"/>
  <c r="F64" i="10"/>
  <c r="E65" i="10"/>
  <c r="F65" i="10"/>
  <c r="E66" i="10"/>
  <c r="F66" i="10"/>
  <c r="E67" i="10"/>
  <c r="F67" i="10"/>
  <c r="E68" i="10"/>
  <c r="F68" i="10"/>
  <c r="E69" i="10"/>
  <c r="F69" i="10"/>
  <c r="E70" i="10"/>
  <c r="F70" i="10"/>
  <c r="E71" i="10"/>
  <c r="F71" i="10"/>
  <c r="E72" i="10"/>
  <c r="F72" i="10"/>
  <c r="E73" i="10"/>
  <c r="F73" i="10"/>
  <c r="E74" i="10"/>
  <c r="F74" i="10"/>
  <c r="E75" i="10"/>
  <c r="F75" i="10"/>
  <c r="E76" i="10"/>
  <c r="F76" i="10"/>
  <c r="E77" i="10"/>
  <c r="F77" i="10"/>
  <c r="E78" i="10"/>
  <c r="F78" i="10"/>
  <c r="E80" i="10"/>
  <c r="F80" i="10"/>
  <c r="E81" i="10"/>
  <c r="F81" i="10"/>
  <c r="E82" i="10"/>
  <c r="F82" i="10"/>
  <c r="E83" i="10"/>
  <c r="F83" i="10"/>
  <c r="E84" i="10"/>
  <c r="F84" i="10"/>
  <c r="E85" i="10"/>
  <c r="F85" i="10"/>
  <c r="E86" i="10"/>
  <c r="F86" i="10"/>
  <c r="E87" i="10"/>
  <c r="F87" i="10"/>
  <c r="E88" i="10"/>
  <c r="F88" i="10"/>
  <c r="E89" i="10"/>
  <c r="F89" i="10"/>
  <c r="E90" i="10"/>
  <c r="F90" i="10"/>
  <c r="E91" i="10"/>
  <c r="F91" i="10"/>
  <c r="E92" i="10"/>
  <c r="F92" i="10"/>
  <c r="E93" i="10"/>
  <c r="F93" i="10"/>
  <c r="E94" i="10"/>
  <c r="F94" i="10"/>
  <c r="E95" i="10"/>
  <c r="F95" i="10"/>
  <c r="E96" i="10"/>
  <c r="F96" i="10"/>
  <c r="E97" i="10"/>
  <c r="F97" i="10"/>
  <c r="E98" i="10"/>
  <c r="F98" i="10"/>
  <c r="E99" i="10"/>
  <c r="F99" i="10"/>
  <c r="E100" i="10"/>
  <c r="F100" i="10"/>
  <c r="E101" i="10"/>
  <c r="F101" i="10"/>
  <c r="E102" i="10"/>
  <c r="F102" i="10"/>
  <c r="E103" i="10"/>
  <c r="F103" i="10"/>
  <c r="E104" i="10"/>
  <c r="F104" i="10"/>
  <c r="E105" i="10"/>
  <c r="F105" i="10"/>
  <c r="E106" i="10"/>
  <c r="F106" i="10"/>
  <c r="E107" i="10"/>
  <c r="F107" i="10"/>
  <c r="E108" i="10"/>
  <c r="F108" i="10"/>
  <c r="E109" i="10"/>
  <c r="F109" i="10"/>
  <c r="E110" i="10"/>
  <c r="F110" i="10"/>
  <c r="E111" i="10"/>
  <c r="F111" i="10"/>
  <c r="E112" i="10"/>
  <c r="F112" i="10"/>
  <c r="E113" i="10"/>
  <c r="E114" i="10"/>
  <c r="F114" i="10"/>
  <c r="E115" i="10"/>
  <c r="F115" i="10"/>
  <c r="E116" i="10"/>
  <c r="F116" i="10"/>
  <c r="E117" i="10"/>
  <c r="F117" i="10"/>
  <c r="E118" i="10"/>
  <c r="F118" i="10"/>
  <c r="E119" i="10"/>
  <c r="F119" i="10"/>
  <c r="E120" i="10"/>
  <c r="F120" i="10"/>
  <c r="E121" i="10"/>
  <c r="F121" i="10"/>
  <c r="E122" i="10"/>
  <c r="F122" i="10"/>
  <c r="E123" i="10"/>
  <c r="F123" i="10"/>
  <c r="E124" i="10"/>
  <c r="F124" i="10"/>
  <c r="E125" i="10"/>
  <c r="F125" i="10"/>
  <c r="E126" i="10"/>
  <c r="F126" i="10"/>
  <c r="E127" i="10"/>
  <c r="F127" i="10"/>
  <c r="E128" i="10"/>
  <c r="F128" i="10"/>
  <c r="E129" i="10"/>
  <c r="F129" i="10"/>
  <c r="E130" i="10"/>
  <c r="F130" i="10"/>
  <c r="E131" i="10"/>
  <c r="F131" i="10"/>
  <c r="E132" i="10"/>
  <c r="F132" i="10"/>
  <c r="E133" i="10"/>
  <c r="F133" i="10"/>
  <c r="E134" i="10"/>
  <c r="F134" i="10"/>
  <c r="E135" i="10"/>
  <c r="F135" i="10"/>
  <c r="E136" i="10"/>
  <c r="F136" i="10"/>
  <c r="E137" i="10"/>
  <c r="F137" i="10"/>
  <c r="E138" i="10"/>
  <c r="F138" i="10"/>
  <c r="E139" i="10"/>
  <c r="F139" i="10"/>
  <c r="E140" i="10"/>
  <c r="F140" i="10"/>
  <c r="E141" i="10"/>
  <c r="F141" i="10"/>
  <c r="E142" i="10"/>
  <c r="F142" i="10"/>
  <c r="E143" i="10"/>
  <c r="F143" i="10"/>
  <c r="E144" i="10"/>
  <c r="F144" i="10"/>
  <c r="E145" i="10"/>
  <c r="F145" i="10"/>
  <c r="E147" i="10"/>
  <c r="F147" i="10"/>
  <c r="E148" i="10"/>
  <c r="F148" i="10"/>
  <c r="F149" i="10"/>
  <c r="E150" i="10"/>
  <c r="F150" i="10"/>
  <c r="E151" i="10"/>
  <c r="E152" i="10"/>
  <c r="F152" i="10"/>
  <c r="E153" i="10"/>
  <c r="F153" i="10"/>
  <c r="E154" i="10"/>
  <c r="F154" i="10"/>
  <c r="E155" i="10"/>
  <c r="F155" i="10"/>
  <c r="E156" i="10"/>
  <c r="F156" i="10"/>
  <c r="E157" i="10"/>
  <c r="F157" i="10"/>
  <c r="E158" i="10"/>
  <c r="F158" i="10"/>
  <c r="E159" i="10"/>
  <c r="F159" i="10"/>
  <c r="E160" i="10"/>
  <c r="F160" i="10"/>
  <c r="E161" i="10"/>
  <c r="F161" i="10"/>
  <c r="E162" i="10"/>
  <c r="F162" i="10"/>
  <c r="E163" i="10"/>
  <c r="F163" i="10"/>
  <c r="E164" i="10"/>
  <c r="F164" i="10"/>
  <c r="E165" i="10"/>
  <c r="F165" i="10"/>
  <c r="E166" i="10"/>
  <c r="F166" i="10"/>
  <c r="E167" i="10"/>
  <c r="F167" i="10"/>
  <c r="E168" i="10"/>
  <c r="F168" i="10"/>
  <c r="E169" i="10"/>
  <c r="F169" i="10"/>
  <c r="E170" i="10"/>
  <c r="F170" i="10"/>
  <c r="E171" i="10"/>
  <c r="F171" i="10"/>
  <c r="E172" i="10"/>
  <c r="F172" i="10"/>
  <c r="E173" i="10"/>
  <c r="F173" i="10"/>
  <c r="E174" i="10"/>
  <c r="F174" i="10"/>
  <c r="E175" i="10"/>
  <c r="F175" i="10"/>
  <c r="E176" i="10"/>
  <c r="F176" i="10"/>
  <c r="E177" i="10"/>
  <c r="F177" i="10"/>
  <c r="E178" i="10"/>
  <c r="F178" i="10"/>
  <c r="E179" i="10"/>
  <c r="F179" i="10"/>
  <c r="E180" i="10"/>
  <c r="F180" i="10"/>
  <c r="E181" i="10"/>
  <c r="F181" i="10"/>
  <c r="E182" i="10"/>
  <c r="F182" i="10"/>
  <c r="E183" i="10"/>
  <c r="F183" i="10"/>
  <c r="E184" i="10"/>
  <c r="F184" i="10"/>
  <c r="E185" i="10"/>
  <c r="F185" i="10"/>
  <c r="E186" i="10"/>
  <c r="F186" i="10"/>
  <c r="E187" i="10"/>
  <c r="F187" i="10"/>
  <c r="E188" i="10"/>
  <c r="F188" i="10"/>
  <c r="E189" i="10"/>
  <c r="F189" i="10"/>
  <c r="E190" i="10"/>
  <c r="F190" i="10"/>
  <c r="E191" i="10"/>
  <c r="F191" i="10"/>
  <c r="E192" i="10"/>
  <c r="F192" i="10"/>
  <c r="E193" i="10"/>
  <c r="F193" i="10"/>
  <c r="E194" i="10"/>
  <c r="F194" i="10"/>
  <c r="F24" i="10"/>
  <c r="E269" i="10" l="1"/>
  <c r="E272" i="10" s="1"/>
  <c r="G11" i="10" s="1"/>
  <c r="E256" i="10"/>
  <c r="E255" i="10"/>
  <c r="F23" i="10"/>
  <c r="F22" i="10"/>
  <c r="F21" i="10"/>
  <c r="F20" i="10"/>
  <c r="F19" i="10"/>
  <c r="E19" i="10"/>
  <c r="F18" i="10"/>
  <c r="E18" i="10"/>
  <c r="F17" i="10"/>
  <c r="E17" i="10"/>
  <c r="F16" i="10"/>
  <c r="E16" i="10"/>
  <c r="F15" i="10"/>
  <c r="E15" i="10"/>
  <c r="F3" i="10" l="1"/>
  <c r="E264" i="10"/>
  <c r="G10" i="10" s="1"/>
  <c r="E5" i="10"/>
  <c r="G9" i="10" s="1"/>
</calcChain>
</file>

<file path=xl/sharedStrings.xml><?xml version="1.0" encoding="utf-8"?>
<sst xmlns="http://schemas.openxmlformats.org/spreadsheetml/2006/main" count="528" uniqueCount="286">
  <si>
    <t>Varianta 1 - dle kap. 4.3 Přílohy č.2 SoD</t>
  </si>
  <si>
    <t>Navržené řešení MUM splňuje zadaná kritéria</t>
  </si>
  <si>
    <t>Celkový dosažený koeficient zvýhodnění</t>
  </si>
  <si>
    <t>1.D.5 Nabídková cena SW MUM jako celku[Kč]</t>
  </si>
  <si>
    <t>1.D.5.1. Přepočtená nabídková cena SW MUM jako celku [Kč]</t>
  </si>
  <si>
    <t>1.D.6.1.Přepočtená nabídková cena za SW třetích stran pro MUM [Kč] (Dodávky Zadavatele)</t>
  </si>
  <si>
    <t>P.č.</t>
  </si>
  <si>
    <t>Popis požadavku</t>
  </si>
  <si>
    <t>Povinný /
Nepovinný
požadavek</t>
  </si>
  <si>
    <t>Celkový koeficient zvýhodnění</t>
  </si>
  <si>
    <t>Dosažený koeficient zvýhodnění</t>
  </si>
  <si>
    <t>KO kritérium</t>
  </si>
  <si>
    <t>Splňuje / Nesplňuje</t>
  </si>
  <si>
    <t>[P]/[NP]</t>
  </si>
  <si>
    <t>[%]</t>
  </si>
  <si>
    <t>[ANO/NE]</t>
  </si>
  <si>
    <t>[P]</t>
  </si>
  <si>
    <t>[NP]</t>
  </si>
  <si>
    <t>Celkový možný koeficient zvýhodnění</t>
  </si>
  <si>
    <t>SW Licence</t>
  </si>
  <si>
    <t>Porovnávací cena za jednotku</t>
  </si>
  <si>
    <t>Počet jednotek pro instalaci</t>
  </si>
  <si>
    <t>Poznámka</t>
  </si>
  <si>
    <t>OS Windows server 2022 [2 vCore]</t>
  </si>
  <si>
    <t xml:space="preserve"> (lic per server per 2 vcpu) </t>
  </si>
  <si>
    <t>OS Windows server 2025 [2 vCore]</t>
  </si>
  <si>
    <t>Red Hat Enterprise Linux RHEL</t>
  </si>
  <si>
    <t>MSSQL Standard 2022+ [2 vCore]</t>
  </si>
  <si>
    <t>MSSQL Enterprise 2022+ [2 vCore]</t>
  </si>
  <si>
    <t>VMWare vSphere VCF 64 vCPU (2:1)</t>
  </si>
  <si>
    <t>VMWare vSphere VCF 96 vCPU (3:1)</t>
  </si>
  <si>
    <t>VMWare vSphere VCF 128 vCPU (4:1)</t>
  </si>
  <si>
    <t>HW prostředek</t>
  </si>
  <si>
    <t>CPU [vCore]</t>
  </si>
  <si>
    <t>Paměť RAM [GB]</t>
  </si>
  <si>
    <t>Diskový  prostor [GB]</t>
  </si>
  <si>
    <t>Windows server</t>
  </si>
  <si>
    <t>Linux  (Rhel / Ubuntu)</t>
  </si>
  <si>
    <t>DB server</t>
  </si>
  <si>
    <t>Jiné</t>
  </si>
  <si>
    <t>ANO</t>
  </si>
  <si>
    <t>NE</t>
  </si>
  <si>
    <t>Splňuje
Nesplňuje</t>
  </si>
  <si>
    <t>MUM bude mít aplikační rozhraní na systémy (SW) Zadavatele pro zajištění kompletního životního cyklu měřicích sestav UM – příjem měřicích sestav UM, evidence v interních systémech, instalace v distribučních trafostanicích, parametrizace a běžný provoz (měření a zasílání real-time a pasivních dat), řešení poruch, demontáž a likvidace.</t>
  </si>
  <si>
    <t>MUM musí být schopen integrovat komponenty měřicích sestav UM od různých výrobců včetně stávajících UM bez komunikace, které Zadavatel v současné době instaluje.</t>
  </si>
  <si>
    <t>MUM musí také umožnit budoucí rozšíření nebo doplnění funkcionalit na základě požadavků Zadavatele. Systém musí podporovat škálovatelnost.</t>
  </si>
  <si>
    <t>Systém bude instalován do stávajícího OT prostředí Zadavatele v rámci virtuální infrastruktury VMware vSphere s distribuovaným firewallem NSX.</t>
  </si>
  <si>
    <t>Systém musí umožňovat další rozšíření, pokud dojde ke zvýšení objemu zpracovávaných činností a/nebo dat. Nesmí přitom dojít k omezení základního provozu systému a ztrátě nebo modifikaci primárně získaných (surových) dat.</t>
  </si>
  <si>
    <t>Záruka stability, dostupnosti a bezpečnosti informačního systému. Systém musí obsahovat mechanismus pro nepřetržité sledování klíčových událostí a parametrů a pro rychlou detekci chyb a odchylek.</t>
  </si>
  <si>
    <t>Systém je dostatečně modulární. Přidáváním nebo odebíráním jeho modulů, bez nutnosti jeho celkové reinstalace, je možné systém přizpůsobit požadavkům uživatele.</t>
  </si>
  <si>
    <t>Systém umožňuje přizpůsobení požadavkům uživatele pomocí parametrů přístupných prostřednictvím administrátorského uživatelského rozhraní. Při vytváření kopií systému, např. produkčního do testovacího, se již nastavené parametry uchovávají a uživatelsky přívětivě se mění jen parametry specifické pro cílové prostředí.</t>
  </si>
  <si>
    <t xml:space="preserve">Integrovatelnost prostřednictvím použití zabezpečených otevřených komunikačních technologií a standardů založených na IP komunikaci. </t>
  </si>
  <si>
    <t>Vyšší stupeň interoperability umožňuje opětovné využití (reusability) jednotlivých funkcí systému i externími systémy a je schopen využívat například všech výhod integračních platforem včetně případného centrálního registru.</t>
  </si>
  <si>
    <t>Využití kryptograficky šifrovaných zabezpečených a autorizovaných datových toků nebo přístupů do aplikace v aktuálních standardech.</t>
  </si>
  <si>
    <t>Nová aplikace MUM bude integrován na některé již existující systémy Zadavatele, přičemž v budoucnu se počítá i s propojením a vazbami na další systémy.</t>
  </si>
  <si>
    <t xml:space="preserve">Aplikace MUM musí obsahovat rozhraní SDK (Software Development Kit) nebo API (Application programming interface), které umožní datovou integraci a propojení s dalšími systémy. Dodavatel k tomuto rozhraní poskytne plnou dokumentaci. </t>
  </si>
  <si>
    <t xml:space="preserve">Využití API a SDK musí být zahrnuto v ceně celého systému a využití těchto rozhraní již nesmí být dále zpoplatněno. </t>
  </si>
  <si>
    <t>Pro potřebu dalšího rozvoje a začlenění systému MUM do dalších systémů Zadavatele se rozlišují následující 2 druhy propojení:
        - Datové rozhraní, přes které se předávají datové struktury v dohodnutém formátu např. XML soubory, datové struktury z SQL (Structered Query Language) databáze apod. Tato rozhraní vyžadují jasnou definici přenášených struktur dat, které nejsou normovány a popsány ve všeobecných standardech.
        - Technické rozhraní umožňující využití definovaných protokolů např. LDAP (Lightweight Directory Acess Protocol) pro komunikaci s AD. Technické rozhraní se zpravidla opírají o veřejné standardy a normy.</t>
  </si>
  <si>
    <t>Provozní prostředí OS a virtualizace bude hardenováno podle CIS (Center for Internet Security) standardu.</t>
  </si>
  <si>
    <t>Vyžadujeme podporu alespoň jedné z následujících DB platforem (v závorce uveden OS) nebo verzí vyšších se zajištěním potřebné škálovatelnosti:
      - Microsoft SQL Server 2022 (Windows Server) a vyšší
      - Oracle 19c (Windows Server, Linux) a vyšší
      - MySQL 8.0 (Windows Server, Linux) a vyšší
      - PostgreSQL 15 a vyšší</t>
  </si>
  <si>
    <t>Databáze budou provozovány v souladu s bezpečnostní politikou Zadavatele a Dodavatel zajistí pravidelný upgrade systému MUM po celou dobu životního cyklu na aktuální verze zvolené databáze.</t>
  </si>
  <si>
    <t>Požadavky na SW, OS (Windows, Linux), DB (SQL), napojení na ELK a virtualizaci (VMware)</t>
  </si>
  <si>
    <t xml:space="preserve">Aplikace MUM bude instalován na virtualizované platformě </t>
  </si>
  <si>
    <t>Systém ukládá vše ve znakové sadě Unicode (UTF-8) a v UTC čase (časová zóna v UI (User Interface) dle nastavení uživatele)</t>
  </si>
  <si>
    <t>Konfigurace celého systému je uložena v databázi nebo konfiguračních souborech.</t>
  </si>
  <si>
    <t xml:space="preserve">Komunikace mezi jednotlivými částmi systému musí být šifrovaná. </t>
  </si>
  <si>
    <t>Přístup a práva v aplikaci budou řízena dle nastavení v AD (Active directory) Zadavatele</t>
  </si>
  <si>
    <t>Role uživatelů v rámci aplikace bude aplikace přebírat z členství ve skupinách v rámci AD</t>
  </si>
  <si>
    <t>Aplikace nebude obsahovat žádný pevný administrátorský ani uživatelský účet</t>
  </si>
  <si>
    <t xml:space="preserve">Každý uživatel bude mít možnost si nastavit domovskou obrazovku v aplikaci a upravit výchozí dashboard </t>
  </si>
  <si>
    <t>Aplikace musí být schopná plného provozu bez přístupu k internetu</t>
  </si>
  <si>
    <t>Instalace i aktualizace bude probíhat pouze v offline režimu (OT DMZ), tedy z lokálních balíčků ukládaných Dodavatelem do úložiště Zadavatele</t>
  </si>
  <si>
    <t>Aplikace musí fungovat na prostředí s hardeningem</t>
  </si>
  <si>
    <t>Aplikace musí podporovat jednoduchý import/export nutné konfigurace přes otevřený formát (např. xml)</t>
  </si>
  <si>
    <t>Aplikace musí být plně lokalizována v českém jazyce (systémové hlášky pro Administrátora a systémové logy jsou akceptovány v angličtině)</t>
  </si>
  <si>
    <t>Všechny události v aplikaci musí být evidovány do deníku událostí (log file) nebo systémového logu v operačním systému nebo databázi.</t>
  </si>
  <si>
    <t>Pro uživatele (operátory MUM) aplikace bude dostupné uživatelské rozhraní zobrazené ve standardním webovém klientu, založené na technologii HTML5 dostupné přes šifrovanou komunikaci.</t>
  </si>
  <si>
    <t>Podporované webové prohlížeče – Chrome, Edge</t>
  </si>
  <si>
    <t xml:space="preserve">Systém zajistí kontinuální logování a dalších aktivitách ošetření duplicitních časových intervalů při přechodu letní/zimní čas. </t>
  </si>
  <si>
    <t xml:space="preserve">Struktura dodávky a jednotlivých částí:
      - Vývojové prostředí – na straně Dodavatele
      - Testovací prostředí – na straně Zadavatele (s přístupem Dodavatele)
      - Preprodukční prostředí – na straně Zadavatele (s přístupem Dodavatele)
      - Produkční prostředí – na straně Zadavatele (bez přístupu Dodavatele) </t>
  </si>
  <si>
    <t>Všechna prostředí na straně Zadavatele musí být fyzicky instalována v prostorách Zadavatele</t>
  </si>
  <si>
    <t xml:space="preserve">V průběhu implementace Dodavatel zajistí integraci do deployment řešení (ansible) Zadavatele. </t>
  </si>
  <si>
    <t xml:space="preserve">Budou splněny veškeré požadavky Zadavatele, především z oblasti IT kybernetické bezpečnosti. </t>
  </si>
  <si>
    <t xml:space="preserve">Produkční a preprodukční prostředí budou z pohledu nasazení identická. </t>
  </si>
  <si>
    <t>Testovací prostředí může mít nižší výkon, ale musí dodržet základní logiku nasazení celého řešení (pokud v produkci část řešení běží ve více instancích, tak i na testu musí běžet minimálně dvakrát).</t>
  </si>
  <si>
    <t xml:space="preserve">Systém bude nasazen na virtualizovaném prostředí Zadavatele. </t>
  </si>
  <si>
    <t xml:space="preserve">Dodané řešení musí být škálovatelné a při dodání být schopno obsloužit 12 000 MSUM včetně uchování dat za minimálně 6 měsíců (maximální doba uložení jako konfigurační položka). </t>
  </si>
  <si>
    <t>V cílovém stavu musí být systém schopen obsloužit min 24 000 MSUM.</t>
  </si>
  <si>
    <t>Konfigurovatelné nastavení z pohledu retence a zpracování dat.</t>
  </si>
  <si>
    <t>V základu bude systém nastaven na uchování odeslaných dat (potvrzené předání na ESB) pro posledních 30 dní.</t>
  </si>
  <si>
    <t>MUM musí zvládnout vyčtení pasivních dat ze všech MSUM v rámci nastavitelného intervalu (do doby požadavku na nové vyčtení) a to včetně jejich kompletního zpracování a uložení. Nastavitelný interval je v rozsahu deseti minut až desítky hodin.</t>
  </si>
  <si>
    <t xml:space="preserve">Správa uživatelů (vytvoření/nahrání/změna/odstranění/uložení a další) – zpracování požadavku do 10 s </t>
  </si>
  <si>
    <t>Zpracování požadavku do 1 s  (vztahuje se k předchozímu bodu)</t>
  </si>
  <si>
    <t xml:space="preserve">Správa záznamů (vytvoření/načtení/změna/odstranění/uložení) – zpracování požadavku do 10 s </t>
  </si>
  <si>
    <t>Zpracováno do 3 s od založení požadavku (vztahuje se k předchozímu bodu)</t>
  </si>
  <si>
    <t>Uživatelský dashboard (nastavení/akční tlačítka/změna/uložení, refresh a další) – zpracování požadavku do 5 s</t>
  </si>
  <si>
    <t>Zpracování požadavku do 1 s (vztahuje se k předchozímu bodu)</t>
  </si>
  <si>
    <t xml:space="preserve">Správa reportů (vytvoření/načtení/změna/odstranění/uložení) – zpracování požadavku do 1 min </t>
  </si>
  <si>
    <t>Zpracování požadavku do 5 s (vztahuje se k předchozímu bodu)</t>
  </si>
  <si>
    <t>Evidence úkolů (ticketů) (vytvoření/načtení/změna/odstranění/uložení) – zpracování požadavku do 10 s</t>
  </si>
  <si>
    <t>Odezva akčních tlačítek do 1s</t>
  </si>
  <si>
    <t xml:space="preserve">MUM musí být kompatibilní se stávajícími zařízeními v DTS od výrobce MEgA typu MEg44 a MEg44+ a být schopen rovnocenné integrace těchto zařízení. </t>
  </si>
  <si>
    <t>Komunikace MUM se stávajícími zařízeními bude za využití nabízeného komunikačního modemu.</t>
  </si>
  <si>
    <t>Veškeré integrace do systému budou probíhat přes ESB Zadavatele.</t>
  </si>
  <si>
    <t>Pro získávání parametrů nutných pro konfigurace zařízení UM bude pravidelně docházet ke čtení dat (CORE záznamy) z prostředí GIS (GODS – servery pro publikaci dat ostatním systémům).</t>
  </si>
  <si>
    <t xml:space="preserve">Nastavení času čtení dat bude 1x denně v předem definovaný čas (bude parametrizovatelné). </t>
  </si>
  <si>
    <t>Nad IF budou prováděny automatické procesy jako kontroly změn, logování a další.</t>
  </si>
  <si>
    <t>V rámci synchronizace dat budou probíhat automatické kontroly ve všech režimech změn záznamu
       - INSERT / MANUAL INSERT
       - CHANGE
       - DELETE / MANUAL DELETE</t>
  </si>
  <si>
    <t>INSERT
Nový záznam bude automaticky vložen</t>
  </si>
  <si>
    <t xml:space="preserve">Bude vytvořen „LOG soubor“, který bude zpracován manuálně operátorem MUM. </t>
  </si>
  <si>
    <t xml:space="preserve">Záznamy budou označeny příznakem „Dopad do parametrizace UM= ANO/NE“. </t>
  </si>
  <si>
    <t xml:space="preserve">Záznamy s hodnotou atributu NE budou změněny automaticky </t>
  </si>
  <si>
    <t>Záznamy s hodnotou atributu ANO budou zpracovány manuálně operátorem
       - Na základě LOG souboru budou označeny objekty, kde je nutné updatovat parametrizaci
       - Bude proveden ruční update parametrizací UM 
       - Bude provedena kontrola úspěšnosti stavu update
       - Po úspěšném update všech objektů bude povolena změna záznamů v tabulce</t>
  </si>
  <si>
    <t>Na základě upravených tabulek budou upraveny všechny navazující záznamy v DB MUM
MANUAL INSERT/DELETE</t>
  </si>
  <si>
    <t>Jelikož systémové parametry v GIS jsou časově zpožděné oproti skutečnosti, kdy je potřeba provést parametrizace jednotlivých zařízení, je požadováno, aby bylo možné systémové tabulky editovat manuálně uživatelem.</t>
  </si>
  <si>
    <t>V systému MUM musí být označeno, které záznamy v jednotlivých tabulkách v MUM mají obraz v GIS (GODS), tzn. jsou spárovány.</t>
  </si>
  <si>
    <t>Pro potřeby MUM je nástroj AIDA Zadavatele master data systém.</t>
  </si>
  <si>
    <t>Příprava souboru pro import dodatečných evidenčních informací do AIDA (tvorba xls) či změn (Lokality, Stav, Verze FW/OS/SW...) – automatický/ruční import v AIDA</t>
  </si>
  <si>
    <t>Čtení a porovnání informací o zařízení měřící sestavy UM mezi AIDA a MUM (vyčtení dat z AIDA a porovnání datového obsahu s informacemi v MUM)</t>
  </si>
  <si>
    <t>Při vytvoření záznamu o zařízení UM v AIDA (Servis měření) bude přes rozhraní vytvořen automaticky záznam v MUM (ještě bez vazby na objekt DTS)</t>
  </si>
  <si>
    <t>Čtení komunikačních parametrů modemu (RADIUS, SIM, IP adresa)</t>
  </si>
  <si>
    <t>Předání Varianty práce
     - Montáž UM
     - Oprava UM
     - Oprava UM-kabeláž, jistič, pojistky
     - Oprava UM-zdroj
     - Demontáž UM
     - Obnova UM
Dle jednotlivých variant práce se může měnit formulář a povinné položky</t>
  </si>
  <si>
    <t>Automatizované čtení parametrů zařízení (UM, MODEMU a ZDROJE) z QR kódu</t>
  </si>
  <si>
    <t>Zařízení/Výrobní číslo/Výrobce/Model/Datum výroby</t>
  </si>
  <si>
    <t>Výrobní číslo UM</t>
  </si>
  <si>
    <t xml:space="preserve">Výrobní číslo MODEM	</t>
  </si>
  <si>
    <t>Výrobní číslo ZDROJ</t>
  </si>
  <si>
    <t xml:space="preserve">Doplnění skutečných parametrů o DTR a DTS </t>
  </si>
  <si>
    <t xml:space="preserve">Číslo DTS </t>
  </si>
  <si>
    <t>Název DTR (poziční značení)</t>
  </si>
  <si>
    <t xml:space="preserve">VN napětí odbočky DTR </t>
  </si>
  <si>
    <t>Měřící rozsah měničů proudu</t>
  </si>
  <si>
    <t>Varianta montáže</t>
  </si>
  <si>
    <t xml:space="preserve">KID pracovníka	</t>
  </si>
  <si>
    <t>Stav komunikace (Diody)</t>
  </si>
  <si>
    <t>Fotky zařízení - (cílově jsou uloženy v systému DMS Zadavatele)</t>
  </si>
  <si>
    <r>
      <t xml:space="preserve">Předání parametrů UM do centrálního MUM: </t>
    </r>
    <r>
      <rPr>
        <sz val="9"/>
        <color rgb="FF000000"/>
        <rFont val="Arial"/>
        <family val="2"/>
        <charset val="238"/>
      </rPr>
      <t>(řádek 101 až 115)</t>
    </r>
  </si>
  <si>
    <t xml:space="preserve">Po obdržení zprávy z Workforce (APP TABLET) budou napárovány nové informace na základě sériových čísel jednotlivých zařízení, na již vygenerované záznamy na základě dat z IF z AIDA (Již zaevidované MSUM s parametry zpracovanými na pracovišti Servis měření). </t>
  </si>
  <si>
    <t>Musí být zajištěna ochrana před dvojitým zpracováním téže zprávy.</t>
  </si>
  <si>
    <t>MUM musí být postaven na níže popsané architektuře a bude zajišťovat veškeré funkcionality a splňovat požadavky na výkon, kapacitu, spolehlivost, dostupnost, kybernetickou bezpečnost a další požadavky Zadavatele pro přehlednou správu, monitoring a provoz systému měření elektrických/technologických veličin v distribučních stanicích na hladině VN/NN pro cílový počet měřicích sestav UM v počtu minimálně 24 000 ks.</t>
  </si>
  <si>
    <t>Předmětem dodávky MUM je instalace a úspěšné uvedení do provozu všech součástí aplikace, tj. SW, virtualizační platforma a komunikace, včetně:
       - Dodávky SW a licencí pro aplikační SW systému MUM.
       - Dodávku Operačního systému (licence dodá Zadavatel).
       - Dodávka rozhraní a integrace pro komunikaci s dalšími systémy.
       - Dodávka rozhraní a integrace na UM.
       - Dodávka provozního a bezpečnostního monitoringu (poskytnutí řešení, konzultace k nastavení monitoringu Zadavatele a další).
       - Zajištění supportu provozu a rozvoje systému.</t>
  </si>
  <si>
    <t>Obnovení provozu v případě havárií musí proběhnout v požadované době (uvedeno v Servisní smlouvě) bez ztráty informací obsažených v systému.</t>
  </si>
  <si>
    <t>Aplikace musí podporovat hlavní procesy a činnosti, které zajišťuje útvar Distribuované ŘS v souvislosti s provozem technologií MDTS, v oblastech pro podporu procesů 
        - Configuration management
        - Service management
        - Change management
        - Incident management
        - Field management
 zejména pak:
        - Parametrizace koncových zařízení MSUM, včetně upgrade firmware
        - Monitoring koncových zařízení MSUM
        - Vyčítání dat z koncových zařízení MSUM
        - Import dat z MSUM do MUM v rámci nouzového odečtu (odečtených pomocí notebooku)
        - Interface na jiné technické systémy Zadavatele pro zajištění výměny dat
        - Monitoring běhu aplikace a jejích modulů MUM
        - Monitoring běhu interface (GIS=odchylky v DB (databáze), typové tabulky, parametry DTS a DTR)
        - Zpracování došlých požadavků – ticketů (z APP TABLET) 
        - Kontrola nekomunikujících UM (stávající/nové; příznaky v poruše)
        - Kontrola úspěšnosti denního vyčtení MSUM (nevyčtené: nové, opakující se (více než 5x,7x, 10x); kontrola signálu antény)
        - Řízení nahlášených poruch (realtime data/realtime komunikace/pasivní data; emaily)
        - Řízení a příprava podkladů pro dokumentaci skutečného stavu včetně automatického zpracování přes IF (interface) s ostatními systémy
        - Řízení zranitelností, řízení patch managementu
        - Vyhodnocení provozu zařízení MSUM
        - Vyhodnocení postupu nasazování MSUM</t>
  </si>
  <si>
    <t>Aplikaci musí být možné dále rozvíjet v souvislosti s nasazováním nových technologií pro monitoring DS a pokrývání nových businessových funkcionalit.</t>
  </si>
  <si>
    <t xml:space="preserve">Zadavatel požaduje systém postavený na otevřených API se srozumitelnou dokumentací. To se týká i interních operací v dodaném řešení (architektura postavená na mikroservisách s možností využití napojení skriptovacích nástrojů). </t>
  </si>
  <si>
    <t>Uživatelské rozhraní systému MSUM se bude tvářit jednotně, ať bude operátor v jakémkoliv modulu nebo komponentě. Přihlášení bude probíhat pouze jednou přes AD, které poskytne Zadavatel.</t>
  </si>
  <si>
    <t>Řešení bude umožňovat přenos master dat včetně nastavení z produkčního prostředí do dalších MUM prostředí, aby nemusela být v nižších prostředích vytvářena umělá testovací data.  Detaily fungování budou upřesněny v rámci ZTS v součinnosti při integraci řešení MUM Dodavatele na centrální systémy Zadavatele.</t>
  </si>
  <si>
    <t xml:space="preserve">Primárním zdrojem času pro všechny komponenty MSUM a MUM je NTP server Zadavatele.
Aplikace využívá aktuální čas (UTC). </t>
  </si>
  <si>
    <t>Doby odezvy funkcí: 95% do 1s (zbylých 5% maximálně do 10s). Funkce, kde dochází k velkému přenosu dat (např. synchronizace, exporty) mohou mít delší odezvy. Dodavatel na tyto funkce upozorní v návrhu řešení a uvede, jak dlouhé budou předpokládané odezvy.</t>
  </si>
  <si>
    <t>V rámci tohoto plnění bude Zadavatel požadovat služby související s rozšířením dodaného Systému monitoringu elektrických veličin v distribučních trafostanicích dle požadavků Zadavatele zejména v následujících oblastech:
         - Integrace na jiné IT systémy Zadavatele.
         - Integrace nových komponent (jiných Dodavatelů) systému MDTS po celou dobu životního cyklu.
         - Implementace významných nových funkcí v Managementu UM.
         - Obecný drobný rozvoj dle operativních potřeb při správě a provozu zařízení a Managementu UM.
         - Integrace nových funkcionalit měřící sestavy UM.
         - Řízení vývoje a testů v systému Zadavatele (JIRA)</t>
  </si>
  <si>
    <t>Po montáži MSUM musí již MUM začít monitorovat stav nově nainstalované MSUM a musí být dostupný v aplikaci MUM (nově komunikující, ale UM zatím bez finální konfigurace k dané DTS).</t>
  </si>
  <si>
    <t>Systém musí být možné provozovat ve více instancích v režimu active/pasive s georedundancí. Realizace poptávané v rámci této zadávací dokumentace ovšem počítá pouze s rozběhem jedné kompletní instance v jediném datacentru.</t>
  </si>
  <si>
    <t>Řešení bude umožňovat přepsání testovacího, preprodukčního prostředí z produkčního s tím, že bude v přepisu aktualizována jen původní parametrizace, specifická pro nastavení testovacího prostředí. MSUM budou mít komunikaci přes APN do produkčního prostředí.  Pro testovací i preprodukční prostředí bude pro ověření funkcionalit vyčleněno několik testovacích MSUM (budou všechny varianty).</t>
  </si>
  <si>
    <t>Vývojové prostředí bude umístěno mimo prostory Zadavatele u Dodavatele. Dodavatel nebude mít k dispozici reálná data, bude dodržovat dohodu o mlčenlivosti, nebude mít pro vývoj připojení k jiným systémům Zadavatele apod.</t>
  </si>
  <si>
    <t xml:space="preserve">Požadujeme vytvoření produkčního, preprodukčního, testovacího a vývojového prostředí pro aplikaci MUM s řízením a logováním veškerých změn a auditovatelným přesunem vývoje mezi testovacím, preprodukčním a produkčním prostředím (deployment řešení včetně version control systému (Ansible)) Dodavatele. </t>
  </si>
  <si>
    <t>Aplikace MUM (při restartu, obnově, a/nebo upgradu) bude automaticky startovat po náběhu OS a musí být plně dostupná do 5 minut.</t>
  </si>
  <si>
    <t>Aplikace MUM pro uživatelský přístup musí naběhnout po jejím spuštění a být plně dostupná do 30 sekund.</t>
  </si>
  <si>
    <t>Předávání informace do „Evidence zásahu“ v AIDA o provedených činnostech na zařízení měřící sestavy UM (UM+modem+zdroj) – Instalace, Parametrizace, Upgrade FW/OS/SW, poruchy, opravy Demontáž</t>
  </si>
  <si>
    <t xml:space="preserve"> Požadavky na data z MUM do datových skladů (STeVe a iPEN) jsou následující:
      - Konfigurovatelná množina dat z MSUM
      - Komunikace na datové sklady bude probíhat přes API na integrační platformě ESB. Obecně požadujeme standardizovaný formát XML či JSON. Formát bude upřesněn v průběhu tvorby ZTS.
      - MUM bude předávat data na ESB průběžně nebo v konfigurovatelný čas dávkově. Při neúspěšném zpracováni budou data z MSUM dočasně v MUM uchovávaná (fronta) pro pozdější odbavení. 
      - V MUM bude rovněž možné spustit opětovné odeslání dat pro aktuálně vybranou množinu UM a libovolný časový interval.</t>
  </si>
  <si>
    <t>V instalační nebo aktualizační zprávě bude uložen jednoznačný identifikátor/y DocID uložených dokumentů, který se v MUM budou evidovat součástí assetu a uživatel si je bude moci z UI proklikem zobrazit, tedy MUM vygeneruje URL (Uniform Resource Locator), které otevře v novém okně prohlížeče.</t>
  </si>
  <si>
    <t xml:space="preserve">Aplikace MUM musí být možné integrovat s nástrojem pro centrální autentizaci a autorizaci pomocí protokolu LDAP. </t>
  </si>
  <si>
    <t>Ze systému Active directory se bude kromě autentizace uživatelů přebírat rovněž členství uživatelů ve skupinách a následně bude aplikován systém práv a oprávnění v aplikaci.</t>
  </si>
  <si>
    <t xml:space="preserve">Všechny komponenty systému musí mít funkční procesy, které umožní bezpečné a reprodukovatelné přihlášení, odhlášení a přepínání uživatelů mezi sebou při plném provozu systému. </t>
  </si>
  <si>
    <t>Systém dále musí splnit všechny požadavky, které jsou uvedeny v Části C – Technická specifikace pro kybernetickou bezpečnost (například požadavek na komplexnost hesla, požadavek na uzamčení účtu po X neplatných přihlášení a tak dále).</t>
  </si>
  <si>
    <t xml:space="preserve">Aplikace MUM a jeho komponenty budou integrovány do systému SIEM (Security Information and Event Management) – analytický nástroj, který umožnuje monitorování, ukládání a správu bezpečnostních událostí reprezentovaných log záznamy. </t>
  </si>
  <si>
    <t>Všechny komponenty OS, databáze, případně IDM (Identity Management) systémy budou posílat bezpečnostní logy buď protokolem Syslog nebo budou jejich Event logy vyčítány prostřednictvím tzv. Wincollect či NxLog serveru (pro Windows systémy).</t>
  </si>
  <si>
    <t>Syslog a Wincollect server bezpečnostní události předávají do systému SIEM.</t>
  </si>
  <si>
    <t>Dodávka bude obsahovat interní nástroj/modul pro vlastní dohled jednotlivých interních komponent systému MUM pro koncové uživatele.</t>
  </si>
  <si>
    <t xml:space="preserve">Aplikace MUM musí umožňovat taktéž integraci do existujícího dohledového systému Zabbix. </t>
  </si>
  <si>
    <t xml:space="preserve">Modul pro parametrizaci jednotlivých komnponent musí být do budoucnosti připraven na rozšíření a doplnění nových driverů pro parametrizaci nových zařízení, které budou nasazovány a začleněny do Systému MDTS v budoucích obdobích. </t>
  </si>
  <si>
    <t>Systémová parametrizace HW musí být podporována pro všechny druhy softwarového vybavení koncových zařízení měřících sestav UM za dodržení standardních zvyklostí a využívání nástrojů pro správu prostředků v oblasti IT/OT. Pro správnou funkci využívá taktéž další moduly MUM.</t>
  </si>
  <si>
    <t>Manuální parametrizace FW/OS/SW/Parametrizace dle jednotlivých typů zařízení (všech komponent měřící sestavy UM)
        - Jednotlivě
        - Hromadně (Včetně konfigurovatelné položky času provádění dané akce („servisní okno“ v době malé zátěže APN)
        - Filtrovací kritéria (držím nějakou evidenci DB v MUM, ze které se generují parametrizační filtry pro dávkové zpracování)
        - Automaticky  (na základě odchylky parametrů skutečnosti (FW/SW/OS) a poslední odsouhlasené v MUM může být povolen (! Na základě parametru volby ANO/NE!) automatický UPDATE parametrů jednotlivých komponent, může být vybrána též množina na základě podmínky/filtru (požadavek taktéž na předefinované a uložené filtry)</t>
  </si>
  <si>
    <t>Možnost tvorby template datových zpráv pro parametrizaci koncových zařízení</t>
  </si>
  <si>
    <t>Automatizovaná tvorba definičních a parametrizačních zpráv na základě vzorů</t>
  </si>
  <si>
    <t>Příprava a automatizovaná tvorba definičních a parametrizačních zpráv na základě dat z workforce (APP TABLET montéra) bez manuálních přepisů informací (omezení chybovosti), ale s kontrolou oproti systémovým informacím (např. lokální informace v MUM z IF GIS atd.)</t>
  </si>
  <si>
    <t>Možnost vzdáleného restartu jednotlivých komponent</t>
  </si>
  <si>
    <t>Kontrola úspěšnosti nahrání nové verze FW/OS/SW/Parametrizace</t>
  </si>
  <si>
    <t>Systém musí umožňovat taktéž ruční a automatické funkcionality v režimu Roll-back pro všechny SW nástroje a parametrizace (FW, OS, SW, parametrizace)</t>
  </si>
  <si>
    <t xml:space="preserve">Jednotlivé komponenty MSUM mohou být konfigurovány i mimo prostředí MUM (Evidence měřidel – Servis měření, prvotní parametrizace zařízení (komunikační parametry, default parametrizace, aktuální FW/SW/OS) v prostředí Zadavatele, Lokální servisní pracoviště – notebook s proprietárními SW jednotlivých zařízení (lokálně/vzdáleně). </t>
  </si>
  <si>
    <t>MUM bude provádět porovnání a evidovat odchylky verzí konfigurací mezi lokální evidencí v MUM a aktuálně používanou konfigurací jednotlivých komponent</t>
  </si>
  <si>
    <t>Musí být možné provést export konfigurace viz příloha 2 SoD Kap. B.4.7.3 modul pro vyčítání dat.</t>
  </si>
  <si>
    <t>Evidence jednotlivých konfigurací a typových vzorových konfigurací</t>
  </si>
  <si>
    <t>Evidence všech informací potřebných k správě a provozu všech komponent systému MDTS včetně stavového řízení</t>
  </si>
  <si>
    <t>Evidence interních a typových tabulek (DTS, transformátory pro parametrizaci (výkon a převod trafa)</t>
  </si>
  <si>
    <t>Evidence zařízení s vazbou na Dodavatele, výrobce s vazbou na sjednané servisní smlouvy</t>
  </si>
  <si>
    <t xml:space="preserve">Evidence kontrolního odečtu při prvním uvedení do provozu (oživení v prostředí Servisu měření) </t>
  </si>
  <si>
    <t>Modul pro vlastní evidence dat bude umožňovat náledující evidence (řádek 156 až 160):</t>
  </si>
  <si>
    <t>Nad daty bude možné provádět automatické úlohy, dopočty, filtrace a další zpracování pro zajištění efektivního provozu.</t>
  </si>
  <si>
    <t xml:space="preserve">V rámci databázového modelu bude pro evidenci vytvořeno pro každou měřící soupravu unikátní ID (systémové) s uživatelským jedinečným popisem. </t>
  </si>
  <si>
    <t>Systém se musí být schopen se vypořádat se situací, kdy jednotlivé komponenty mohou být v celém životním cyklu použity v rámci různých měřících sestav UM a v rámci různých lokalit DTS.</t>
  </si>
  <si>
    <t xml:space="preserve">U DB záznamu budou evidovány jednotlivé atributy, které budou uživatelsky parametrizovatelné. </t>
  </si>
  <si>
    <t>Jednotlivé údaje (atributy) záznamu budou rozděleny do několika sekcí a budou získávány z několika zdrojů.</t>
  </si>
  <si>
    <t>Manuální vyčtení pasivních dat z prostředí MUM - dává požadavek na stažení dat (bez/se smazáním pasivní dat v UM)
      - Jednotlivě
      - Hromadně (na základě zvolené množiny (uživatelská) filtrace)</t>
  </si>
  <si>
    <t>Automatické vyčtení pasivních dat z prostředí MUM - definice kalendáře (JOBů) pro jednotlivé vyčtení dat</t>
  </si>
  <si>
    <t>Nouzové vyčtení pasivních dat vzdáleně/lokálně (místně z NTB) z nativního SW výrobce a následný import do MUM a přenos a začlenění do cílových systémů STeVe/IPEN</t>
  </si>
  <si>
    <t>Kontrola duplicitních vyčtení</t>
  </si>
  <si>
    <t>Odečtené hodnoty i události budou v MUM uloženy jen po definovanou dobu (default 3 měsíce). Po zpracování, odeslání a potvrzení přijetí ze strany STeVe/iPEN dojde k jejich odložení do archivu. Po konfigurovatelném počtu dní dojde k jejich odstranění.</t>
  </si>
  <si>
    <t>Vyčtení parametrizačních dat jednotlivých komponent konfigurovatelně v nastavitelném intervalu a rozsahu dat (default 1x denně, ve variantách jednotlivě/hromadně, ručně/automaticky</t>
  </si>
  <si>
    <t>Porovnání vyčtených dat z MSUM s verzí uloženou (platnou) v MUM</t>
  </si>
  <si>
    <t>Vyčtení systémových verzí FW/OS/SW jednotlivých komponent konfigurovatelně v nastavitelném intervalu a rozsahu dat:
       - Ručně
       - Automaticky
       - Jednotlivě
       - Hromadně (na základě zvolené množiny (uživatelská) filtrace, předdefinované skupiny dle výrobce/modelu/datumu nasazení/atd., bude konfigurovatelné)</t>
  </si>
  <si>
    <t xml:space="preserve">Odečtené hodnoty i události budou v MUM uloženy po definovanou nutnou dobu zpracování (reporty, statistiky, log odchylek atd.) </t>
  </si>
  <si>
    <t>Zprocesovaná data z MSUM musí být zpracovávána v daném okamžiku a připravena na odeslání do externích systémů bez zbytečné prodlevy.</t>
  </si>
  <si>
    <t>Nad daty pro výstupní rozhraní je požadována možnost provádění dalších matematicko-logických operací (validace dat na základě mezí a kvality, přepočty, dopočty, změna formátů atd.).</t>
  </si>
  <si>
    <t>Exportní funkcionalita musí být zpracována jako:
          - Automatická – včetně reakce na dostupnost interface na základě response
V případě výpadku cílového systému se export pozastaví a po obnovení komunikační cesty znovu spustí na základě pravidel intervalů. 
Celá funkcionalita předávání dat musí být uživatelsky nastavitelná (exportovat se bude od-do pro specifický systém, v jiných intervalech bude export zastaven)
          - Manuální – uživatel UI si vybere interval dat, která chce znovu odeslat do externích systémů
Vstupní interface bude v jakémkoliv okamžiku dostupný pro příjem nových zpráv, které bez zbytečného zpoždění bude rovněž interně zpracovávat.</t>
  </si>
  <si>
    <t>Režim zařazování zpráv do front je možné pouze pro zpracovávání velkého množství měřených dat.</t>
  </si>
  <si>
    <t>Interface musí zpracovat jednotlivé požadavky z externích systémů prioritně.</t>
  </si>
  <si>
    <t>Nově budovaný MUM bude začleněn do všech monitoringů dle potřeby Zadavatele.</t>
  </si>
  <si>
    <t xml:space="preserve">Dodavatel musí souhlasit a poskytnou maximální součinnost pro využívání uvedených dohledových nástrojů. </t>
  </si>
  <si>
    <t>Jako prioritní požaduje Zadavatel nasazení a integraci do systému SIEM formou přeposílání logů ze systému MUM, např. použitím technologie syslog, Wincollet, Nexlog.</t>
  </si>
  <si>
    <t>Pro sledování zátěže a reakčních schopností systému MUM počítá Zadavatel s pravidelným sledováním transakční odezvy z vybraných komponent systému MUM, např. databází a WWW serverů. Transakční odezvy budou využity ke sledování plnění a ke kapacitnímu plánování pro rozvoj systému MUM. Všechny služby a protokoly dohledu musí podporovat IPv4 a IPv6.</t>
  </si>
  <si>
    <t>Dodavatel poskytne detailní dokumentaci k nastavení monitoringu nebo maximální součinnost pro nasazení dohledu a monitoringu v systému MUM, dle potřeb Zadavatele, jak v uživatelské, tak ve správcovské oblasti pro sledování kvality a kompletnosti procesu toku dat.</t>
  </si>
  <si>
    <t>Systém musí umožnit a obsahovat interní nástroj pro monitoring interních služeb (funkcí modulů a jednotlivých IF) MUM včetně jednotlivých komponent MUM s výstupem pro koncového uživatele MUM – uživatelský semafor</t>
  </si>
  <si>
    <t>Systém musí umožnit taktéž integraci do monitorovacích nástrojů Zadavatele (Elastic Stack, SIEM, Zabbix) pro systémový monitoring</t>
  </si>
  <si>
    <t>Aplikace MUM musí obsahovat uživatelský nástroj pro monitoring jednotlivých komponent MSUM a chod celého systému MDTS.</t>
  </si>
  <si>
    <t>Monitoring provozu systému MDTS MS UM (konektivita (PING, SNMP), vyčtení dat, kontrola signálu antény, …) v definovatelných parametrech časů a obsahu informací</t>
  </si>
  <si>
    <t>Monitoring + Reporting stažení pasivních dat z MSUM – pokus 1,2,3 a následně např. při 3. neúspěšném nějaký log/ akce – konfigurovatelné</t>
  </si>
  <si>
    <t>Monitoring + Reporting předání pasivních dat z MUM do STeVe – pokus 1,2,3 a následně např. při 3. neúspěšném nějaký log/ akce – konfigurovatelné</t>
  </si>
  <si>
    <t>Kontrola úspěšnosti denního vyčtení (nevyčtené – nové, konfigurovatelný počet pokusů pro opětovné vyčtení dat pro 24h, opakovaná chyba vyčtení (více než 5x/7x/10x); Datum posledního úspěšného vyčtení</t>
  </si>
  <si>
    <t>Kontrola velikosti exportní zprávy při stažení pasivních dat (správnost obsahu)</t>
  </si>
  <si>
    <t>Porovnání skutečných konfiguračních parametrů v komponentech MSUM a požadovaných či aktuálně schválených/doporučených parametrů v MUM pro každou verzi FW/OS/SW</t>
  </si>
  <si>
    <t>Datový obsah a struktura, vizuální podoba modulu pro logování prováděných činností musí být uživatelsky/správcovsky parametrizovatelné.</t>
  </si>
  <si>
    <t>Dále musí být jednotlivé záznamy na základě typů a tříd graficky (font/styl/barva písma) systémově definovatelné. Nad tímto seznamem musí být možné provádět filtrační úkony, tyto filtry musí být uživatelsky definovatelné (globální/lokální uživatelské).</t>
  </si>
  <si>
    <t>Modul pro řízení poruch na MSUM musí obsahovat:
       - Evidence poruch na zařízení
       - Na nové poruchy (např. neúspěšné vyčtení pasivních dat po nastaveném intervalu) bude uživatel MUM upozorněn pomocí grafické vizualizace (ikona, po jejímž rozkliknutí se zobrazí interaktivní log se seznamem poruch).
       - Odbavení Workflow – automaticky navázané na Workforce (APP TABLET)
       - Evidence zařízení V poruše/Demontovaných (status u zařízení) a dalších dodatečných informací s provozními statusy z Workflow (Evidováno, Předáno k opravě, Reklamováno, …) s vazbou na identifikaci operátora
       - Evidence oprav MSUM v záruční lhůtě
       - Statistika a historie poruch (počty) 
       - Deník událostí ke každé MSUM a jejich komponent (pokud se komponenta modemu přesune k jiné MSUM, musí se přesunout i historie)
       - Systém bude podporovat evidenci poruch vztažených ke konkrétním zařízením i k jednotlivým lokalitám DTS</t>
  </si>
  <si>
    <t>Modul pro vyřízení změnových požadavků musí obsahovat:
        - Zásobník práce ze systému Workforce (z APP TABLET) pro požadavky na úpravy nastavení parametrizací komponent MSUM na základě požadavků z provozu od montérů DS
        - Digitální automatizované zpracování příjmu informací z Workforce  (APP TABLET montéra) s možností vytvoření aktualizovaného parametrizačního nastavení (z Template pro konkrétní typy zařízení) s automaticky provázáním informací (záznamů již evidovaných z IF AIDA) v interní DB doplněnou s informací o možnostech aktualizace FW/OS/SW</t>
  </si>
  <si>
    <t>Modul evidence úkolů musí zajišťovat:
         - Vytváření nových úkolů
         - Přehled generovaných úkolů ostatními moduly
         - Editaci úkolů
         - Filtraci úkolů na základě uživatelsky definovatelných parametrů
         - Přiřazení úkolu operátorům, předání úkolu jinému operátorovi (správce)</t>
  </si>
  <si>
    <t>Úkoly budou obsahovat minimálně tyto informace:
        - Název úkolu
        - Typ úkolu (parametrizace nové MSUM, změna parametrů stávající MSUM, porucha, aktualizace OS/FW/SW atd.)
        - Datum vzniku úkolu
        - Datum předpokládaného vyřízení úkolu
        - Řešitel úkolu
        - Stav úkolu (čeká na přiřazení/v řešení/vyřešeno). Možnost přiřazení úkolu konkrétnímu uživateli, který požadavek buď přijme nebo zamítne.</t>
  </si>
  <si>
    <t>Pro pracovníky údržby je požadováno zpracování přehledového geografického a provozního reportingu s uživatelskou definicí a zobrazením v grafickém GUI (Graphical User Interface) systému UM.</t>
  </si>
  <si>
    <t>Na titulní straně při spuštění systému bude zobrazen globální Dashboard s přehledem provozních stavů provozovaných zařízení s uživatelskou/správcovskou volbou objektů a dat.  Na titulní straně budou přístupné všechny základní často používané funkce/moduly a předdefinované volby/sestavy.</t>
  </si>
  <si>
    <t xml:space="preserve">Pro geografické a provozní rozčlenění je nutné jednotlivé zobrazení a jednotlivé hodnoty přepočítat/přefiltrovat k aktuální zobrazené oblasti/regionu. </t>
  </si>
  <si>
    <t xml:space="preserve">Bude možné navolit přímým přístupem zobrazení daných objektů v tabulkové formě pro další práci. </t>
  </si>
  <si>
    <t>Je požadováno taktéž zobrazení jednotlivých objektů (DTS) v mapě na základě GPS (Global Positioning System) souřadnic (lze získat z IF na GIS) za využití interních sdílených komponent „Open street map“.</t>
  </si>
  <si>
    <t>Management UM zajistí monitoring veškerých komponent systému MDTS, a to jak komponent měřicí sestavy UM, tak funkčnosti samotného MUM (kontrola funkčnosti modulů MUM, rozhraní na jiné systémy, provedení příkazů a operací).</t>
  </si>
  <si>
    <t>V rámci reportingu musí systém podporovat export provozních a statistických dat a systémových dat s uživatelsky definovaným členěním a parametrizací. V systému bude dostupný reporting a export dat vytvořených sestav</t>
  </si>
  <si>
    <t>Systém musí podporovat výstupy v následujících formátech (MS Office: xlsx, csv, docx), pdf, txt, xml, obrázek (jpeg, png).</t>
  </si>
  <si>
    <t>Modul reportingu a exportů dat bude poskytovat následující reporty a exporty:
      - Reporty a exporty provozních dat (seznamy, statistiky, poruchy, konfigurace, vyčítání, …)
      - Reporty a exporty systémových dat (seznamy, dostupnosti, počty, …) 
      - Reporty a exporty dat o průběhu instalace (statistiky)
      - Reporty a exporty dat z logů, historie provedených aktualizací FW/OS/SW (včetně verzí) 
      - Reporty a exporty dat z interní databáze aplikace MUM za účelem výkaznictví a zpracování kvartální zprávy v oblasti kvalitativních parametrů provozu definovaných v Servisní smlouvě (spolehlivost, dostupnost, atd), která bude podkladem pro fakturaci za příslušné období</t>
  </si>
  <si>
    <t>Aplikace MUM bude mít funkcionalitu předpřipravených reportů. Předpřipravené reporty definované uživateli proběhnou automaticky 1x za den (např.stav v 6:00), uloží se do mezipaměti; uživatel bude mít možnost stáhnout si takto předpřipravený report s vědomím, že obsahuje data platná k předchozímu období. Aplikace MUM musí umožnovat manuální refresh dat. Report bude obsahovat časovou značku dat se kterými pracoval.</t>
  </si>
  <si>
    <t>Systém bude obsahovat interní souborové úložiště pro ukládání nestrukturovaných dat, zejména souborů se vztahem k provozovaným zařízením MSUM (např. verze firmware, patch, konfigurační soubory). Data budou logicky organizována na základě zvoleného datového modelu s vazbou k jednotlivým komponentám.</t>
  </si>
  <si>
    <t>Veškerá data, zejména parametrizační soubory budou zálohovány a archivovány kontinuálně, 1x denně. Ukládá se každá provedená změna konfigurace v MSUM a MUM.</t>
  </si>
  <si>
    <t xml:space="preserve">Zadavatel používá v současnosti pro zálohování Veeam Backup SW. Toto řešení zálohování je preferováno a Dodavatel je může použít např. pro zálohování virtuálních serverů. Dodavatel může, ale nemusí tento nástroj použít. </t>
  </si>
  <si>
    <t>Zadavatel požaduje, aby všechna konfigurační data v aplikaci MUM bylo možné vyexportovat nebo naimportovat v univerzálně používaném formátu nejlépe XML nebo obdobném.</t>
  </si>
  <si>
    <t>Dále Zadavatel požaduje, aby aplikace MUM umožňovala export a import dat na úrovni databáze.</t>
  </si>
  <si>
    <t xml:space="preserve">Zadavatel požaduje, aby exporty dat, včetně migrace z produkčního do preprodukčního a do testovacího prostředí umožňovaly variantně i anonymizaci dat pro naplnění požadavků GDPR a ZoKB. </t>
  </si>
  <si>
    <t>Vyexportovaná data musí jít rovněž zašifrovat.</t>
  </si>
  <si>
    <t>Dodavatel může použít i jiné řešení zálohování, třeba i pomocí SW třetích stran od jiných firem. Podmínkou je, že tento SW musí umožňovat kontrolu čitelnosti vytvářených záloh a zálohy musí být ukládány šifrovaně.</t>
  </si>
  <si>
    <t>Zálohovací proces musí být možné administrovat pomocí GUI a automatizovaného plánovače zálohovacích úloh.</t>
  </si>
  <si>
    <t xml:space="preserve">Systém zálohování musí umožnit dlouhodobou archivaci záloh (denní (7x), týdenní (4x), měsíční (12x) a roční (5 let zpětně). </t>
  </si>
  <si>
    <t>Pro tisk bude využita nativní podpora webových prohlížečů.</t>
  </si>
  <si>
    <t>Aplikace MUM musí přebírat autentizaci uživatelů z Active Directory Zadavatele.</t>
  </si>
  <si>
    <t xml:space="preserve">Uživatelský přístup k SW nástroji pro management UM bude řízen a definován na úrovni rolí a jednotlivých oprávnění (RBAC). </t>
  </si>
  <si>
    <t xml:space="preserve">Jeden uživatel může mít více rolí. </t>
  </si>
  <si>
    <t>Minimální seznam rolí (Dodavatel může navrhnout další role): 
      - Administrátor systému MUM 	– administrátor aplikace a celého systému MUM
      - Klíčový uživatel MUM		- Uživatel, který má všechny oprávnění s možností správy aplikace
      - Technik MUM			- Uživatel, který má všechny oprávnění mimo pro správu aplikace
      - Technik MSUM 		- pro parametrizaci komponent UM, reporty
      - Reader	MUM			- náhled dashboardu, reporty 
      - Viewer	MUM			- náhled dashboardu
      - Dodavatel MUM		– administrátor aplikace a celého systému MUM (pouze pro testovací a Preprodukční prostředí)</t>
  </si>
  <si>
    <t>Dodavatel v rámci ZTS poskytne veškerou dokumentaci o potřebných prostupech na firewallech pro komunikaci mezi komponentami systému MUM a zdokumentuje použití všech komunikačních (nebo otevřených) portů a síťových služeb běžících na serverech a klientech systému MUM.</t>
  </si>
  <si>
    <t>Dodavatel se musí podřídit nadefinované politice kontroly přístupu zajišťující např. nahrávání veškeré aktivity Dodavatele, blokování podezřelých spojení, zabránění spuštění neschválených aplikací, příkazů apod.</t>
  </si>
  <si>
    <t>Dodavatel poskytne součinnost při instalaci a zprovoznění nativních obslužných softwarů jednotlivých komponent MSUM pro vzdálenou nouzovou správu z centrálního parametrizačního prostředí Zadavatele a technologických notebooků Zadavatele.</t>
  </si>
  <si>
    <t>Kybernetické požadavky</t>
  </si>
  <si>
    <t>Zařízení MSUM splňují všechny povinné požadavky dle kapitoly C.3 přílohy č.2 SoD</t>
  </si>
  <si>
    <t>Zařízení MSUM splňují všechny povinné požadavky dle kapitoly C.4 přílohy č.2 SoD</t>
  </si>
  <si>
    <t>Zařízení MSUM splňují všechny povinné požadavky dle kapitoly C.5 přílohy č.2 SoD</t>
  </si>
  <si>
    <t>Zařízení MSUM splňují všechny povinné požadavky dle kapitoly C.6 přílohy č.2 SoD</t>
  </si>
  <si>
    <t>Zařízení MSUM splňují všechny povinné požadavky dle kapitoly C.7 přílohy č.2 SoD</t>
  </si>
  <si>
    <t>Zařízení MSUM splňují všechny povinné požadavky dle kapitoly C.8 přílohy č.2 SoD</t>
  </si>
  <si>
    <t>Zařízení MSUM splňují všechny povinné požadavky dle kapitoly C.9 přílohy č.2 SoD</t>
  </si>
  <si>
    <t>Zařízení MSUM splňují všechny povinné požadavky dle kapitoly C.10 přílohy č.2 SoD</t>
  </si>
  <si>
    <t>Zařízení MSUM splňují všechny povinné požadavky dle kapitoly C.11 přílohy č.2 SoD</t>
  </si>
  <si>
    <t>Zařízení MSUM splňují všechny povinné požadavky dle kapitoly C.12 přílohy č.2 SoD</t>
  </si>
  <si>
    <t>Zařízení MSUM splňují všechny povinné požadavky dle kapitoly C.13 přílohy č.2 SoD</t>
  </si>
  <si>
    <t>Zařízení MSUM splňují všechny povinné požadavky dle kapitoly C.14 přílohy č.2 SoD</t>
  </si>
  <si>
    <t>Zařízení MSUM splňují všechny povinné požadavky dle kapitoly C.15 přílohy č.2 SoD</t>
  </si>
  <si>
    <t xml:space="preserve">Použití digitálních podpisů aktualizačních balíčků je výhodou; v této variantě je nutné, aby zařízení provádělo jejich kontrolu před instalací </t>
  </si>
  <si>
    <t xml:space="preserve">Podpora šifrování na aplikační úrovni – šifrovaná verze IEC 60870-5-104 s možností aktivace/deaktivace. </t>
  </si>
  <si>
    <t>Podpora MFA (Multi Factor Authentication), např. autentizace pomocí klíčů</t>
  </si>
  <si>
    <t xml:space="preserve">MSUM bude umožňovat specifikaci zdrojových IP adres, se kterými bude komunikovat. Pokusy o navázání komunikace z jiných IP adres budou ignorovány </t>
  </si>
  <si>
    <t xml:space="preserve">Preferovaný transportní protokol je TCP </t>
  </si>
  <si>
    <t>Preferovaný formát syslogu je dle RFC 5424</t>
  </si>
  <si>
    <t>U doménových systémů je preferováno vyčítání vzdáleně přes MS RPC služby (k autentizaci na stroj je využíván Kerberos)</t>
  </si>
  <si>
    <t>Seznam SW produktů (licencí), které bude dodávat Zadavatel v rámci součinnosti.
1       OS Windows server 2025
2       MSSQL 2022+
3       VMware – aktuální verze
4       Red Hat Enterprise Linux RHEL</t>
  </si>
  <si>
    <t>Veem Backup</t>
  </si>
  <si>
    <t>SW pro zálohování virtuálních serverů</t>
  </si>
  <si>
    <t>V případě žádosti o oddělení MSSQL na separátní server navýšit řádek 217/218/219 o 2ks</t>
  </si>
  <si>
    <t>Řádek 217/218/219 vybere dodavatel podle CPU náročnosti aplikací umístěných ve Virtualizační infrastruktuře. Do počet instalovaných jednotek zapsat nulu.</t>
  </si>
  <si>
    <t>Cena</t>
  </si>
  <si>
    <t>Počet</t>
  </si>
  <si>
    <t xml:space="preserve">     * Vyplní Dodavatel</t>
  </si>
  <si>
    <t>Počty virtuálních serverů
(pouze pro informaci Zadavatele)</t>
  </si>
  <si>
    <t>1.D.9. Nabídková cena za HW - systémové prostředky pro MUM [Kč] (Dodávky Zadavatele)</t>
  </si>
  <si>
    <t>1.D.6.1. Nabídková cena za SW třetích stran pro MUM [Kč] (Dodávky Zadavatele)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</si>
</sst>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č&quot;_-;\-* #,##0.00\ &quot;Kč&quot;_-;_-* &quot;-&quot;??\ &quot;Kč&quot;_-;_-@_-"/>
    <numFmt numFmtId="164" formatCode="_-* #,##0\ &quot;Kč&quot;_-;\-* #,##0\ &quot;Kč&quot;_-;_-* &quot;-&quot;??\ &quot;Kč&quot;_-;_-@_-"/>
    <numFmt numFmtId="165" formatCode="#,##0\ &quot;Kč&quot;"/>
  </numFmts>
  <fonts count="14"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4"/>
      <color theme="1"/>
      <name val="Calibri"/>
      <family val="2"/>
      <charset val="238"/>
      <scheme val="minor"/>
    </font>
    <font>
      <sz val="8"/>
      <color theme="1"/>
      <name val="Calibri"/>
      <family val="2"/>
      <charset val="238"/>
      <scheme val="minor"/>
    </font>
    <font>
      <b/>
      <sz val="22"/>
      <color theme="1"/>
      <name val="Calibri"/>
      <family val="2"/>
      <charset val="238"/>
      <scheme val="minor"/>
    </font>
    <font>
      <sz val="11"/>
      <color rgb="FFFF0000"/>
      <name val="Calibri"/>
      <family val="2"/>
      <charset val="238"/>
      <scheme val="minor"/>
    </font>
    <font>
      <b/>
      <i/>
      <sz val="11"/>
      <color rgb="FF7030A0"/>
      <name val="Calibri"/>
      <family val="2"/>
      <charset val="238"/>
      <scheme val="minor"/>
    </font>
    <font>
      <sz val="9"/>
      <name val="Arial"/>
      <family val="2"/>
      <charset val="238"/>
    </font>
    <font>
      <sz val="9"/>
      <color theme="1"/>
      <name val="Arial"/>
      <family val="2"/>
      <charset val="238"/>
    </font>
    <font>
      <sz val="9"/>
      <color rgb="FF000000"/>
      <name val="Arial"/>
      <family val="2"/>
      <charset val="238"/>
    </font>
    <font>
      <b/>
      <sz val="9"/>
      <color rgb="FF000000"/>
      <name val="Arial"/>
      <family val="2"/>
      <charset val="238"/>
    </font>
    <font>
      <b/>
      <sz val="9"/>
      <color theme="1"/>
      <name val="Arial"/>
      <family val="2"/>
      <charset val="238"/>
    </font>
    <font>
      <sz val="11"/>
      <color rgb="FF000000"/>
      <name val="Calibri"/>
      <family val="2"/>
      <charset val="238"/>
      <scheme val="minor"/>
    </font>
  </fonts>
  <fills count="11">
    <fill>
      <patternFill patternType="none"/>
    </fill>
    <fill>
      <patternFill patternType="gray125"/>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FFFF"/>
        <bgColor rgb="FF000000"/>
      </patternFill>
    </fill>
    <fill>
      <patternFill patternType="solid">
        <fgColor rgb="FFFFFFFF"/>
        <bgColor indexed="64"/>
      </patternFill>
    </fill>
    <fill>
      <patternFill patternType="solid">
        <fgColor theme="0"/>
        <bgColor rgb="FF000000"/>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91">
    <xf numFmtId="0" fontId="0" fillId="0" borderId="0" xfId="0"/>
    <xf numFmtId="0" fontId="0" fillId="2" borderId="0" xfId="0" applyFill="1" applyAlignment="1">
      <alignment wrapText="1"/>
    </xf>
    <xf numFmtId="164" fontId="3" fillId="4" borderId="2" xfId="1" applyNumberFormat="1" applyFont="1" applyFill="1" applyBorder="1" applyAlignment="1" applyProtection="1">
      <alignment vertical="center"/>
      <protection locked="0"/>
    </xf>
    <xf numFmtId="0" fontId="0" fillId="4" borderId="8" xfId="0" applyFill="1" applyBorder="1" applyAlignment="1" applyProtection="1">
      <alignment horizontal="center" vertical="center"/>
      <protection locked="0"/>
    </xf>
    <xf numFmtId="0" fontId="0" fillId="4" borderId="18" xfId="0" applyFill="1" applyBorder="1" applyAlignment="1" applyProtection="1">
      <alignment horizontal="center" vertical="center"/>
      <protection locked="0"/>
    </xf>
    <xf numFmtId="0" fontId="5" fillId="5" borderId="10" xfId="0" applyFont="1" applyFill="1" applyBorder="1" applyAlignment="1" applyProtection="1">
      <alignment horizontal="center" vertical="center"/>
    </xf>
    <xf numFmtId="0" fontId="0" fillId="0" borderId="0" xfId="0" applyAlignment="1" applyProtection="1">
      <alignment vertical="center"/>
    </xf>
    <xf numFmtId="0" fontId="5" fillId="0" borderId="0" xfId="0" applyFont="1" applyAlignment="1" applyProtection="1">
      <alignment vertical="center"/>
    </xf>
    <xf numFmtId="0" fontId="3" fillId="2" borderId="3" xfId="0" applyFont="1" applyFill="1" applyBorder="1" applyAlignment="1" applyProtection="1">
      <alignment vertical="center"/>
    </xf>
    <xf numFmtId="0" fontId="3" fillId="2" borderId="4" xfId="0" applyFont="1" applyFill="1" applyBorder="1" applyAlignment="1" applyProtection="1">
      <alignment vertical="center"/>
    </xf>
    <xf numFmtId="0" fontId="3" fillId="2" borderId="5" xfId="0" applyFont="1" applyFill="1" applyBorder="1" applyAlignment="1" applyProtection="1">
      <alignment vertical="center"/>
    </xf>
    <xf numFmtId="0" fontId="3" fillId="3" borderId="2" xfId="0" applyFont="1" applyFill="1" applyBorder="1" applyAlignment="1" applyProtection="1">
      <alignment horizontal="center" vertical="center"/>
    </xf>
    <xf numFmtId="0" fontId="2" fillId="6" borderId="3" xfId="0" applyFont="1" applyFill="1" applyBorder="1" applyAlignment="1" applyProtection="1">
      <alignment vertical="center"/>
    </xf>
    <xf numFmtId="0" fontId="2" fillId="6" borderId="4" xfId="0" applyFont="1" applyFill="1" applyBorder="1" applyAlignment="1" applyProtection="1">
      <alignment vertical="center"/>
    </xf>
    <xf numFmtId="0" fontId="2" fillId="6" borderId="5" xfId="0" applyFont="1" applyFill="1" applyBorder="1" applyAlignment="1" applyProtection="1">
      <alignment vertical="center"/>
    </xf>
    <xf numFmtId="10" fontId="2" fillId="6" borderId="2" xfId="0" applyNumberFormat="1" applyFont="1" applyFill="1" applyBorder="1" applyAlignment="1" applyProtection="1">
      <alignment vertical="center"/>
    </xf>
    <xf numFmtId="0" fontId="7" fillId="2" borderId="3" xfId="0" applyFont="1" applyFill="1" applyBorder="1" applyAlignment="1" applyProtection="1">
      <alignment vertical="center"/>
    </xf>
    <xf numFmtId="0" fontId="7" fillId="2" borderId="4" xfId="0" applyFont="1" applyFill="1" applyBorder="1" applyAlignment="1" applyProtection="1">
      <alignment vertical="center"/>
    </xf>
    <xf numFmtId="164" fontId="7" fillId="2" borderId="2" xfId="1" applyNumberFormat="1" applyFont="1" applyFill="1" applyBorder="1" applyAlignment="1" applyProtection="1">
      <alignment vertical="center"/>
    </xf>
    <xf numFmtId="0" fontId="2" fillId="2" borderId="6" xfId="0" applyFont="1" applyFill="1" applyBorder="1" applyAlignment="1" applyProtection="1">
      <alignment vertical="center"/>
    </xf>
    <xf numFmtId="0" fontId="2" fillId="2" borderId="7" xfId="0" applyFont="1" applyFill="1" applyBorder="1" applyAlignment="1" applyProtection="1">
      <alignment horizontal="center" vertical="center"/>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11" xfId="0" applyFont="1" applyFill="1" applyBorder="1" applyAlignment="1" applyProtection="1">
      <alignment vertical="center"/>
    </xf>
    <xf numFmtId="0" fontId="2" fillId="2" borderId="12" xfId="0" applyFont="1" applyFill="1" applyBorder="1" applyAlignment="1" applyProtection="1">
      <alignment vertical="center"/>
    </xf>
    <xf numFmtId="0" fontId="2" fillId="2" borderId="12"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0" fillId="0" borderId="6" xfId="0" applyBorder="1" applyAlignment="1" applyProtection="1">
      <alignment horizontal="center" vertical="center"/>
    </xf>
    <xf numFmtId="0" fontId="8" fillId="9" borderId="7" xfId="0" applyFont="1" applyFill="1" applyBorder="1" applyAlignment="1" applyProtection="1">
      <alignment horizontal="left" vertical="center" wrapText="1"/>
    </xf>
    <xf numFmtId="0" fontId="0" fillId="0" borderId="7" xfId="0" applyBorder="1" applyAlignment="1" applyProtection="1">
      <alignment horizontal="center" vertical="center"/>
    </xf>
    <xf numFmtId="10" fontId="0" fillId="0" borderId="1" xfId="0" applyNumberFormat="1" applyBorder="1" applyAlignment="1" applyProtection="1">
      <alignment horizontal="center" vertical="center"/>
    </xf>
    <xf numFmtId="10" fontId="0" fillId="0" borderId="7" xfId="0" applyNumberFormat="1" applyBorder="1" applyAlignment="1" applyProtection="1">
      <alignment horizontal="center" vertical="center"/>
    </xf>
    <xf numFmtId="1" fontId="0" fillId="0" borderId="7" xfId="0" applyNumberFormat="1" applyBorder="1" applyAlignment="1" applyProtection="1">
      <alignment horizontal="center" vertical="center"/>
    </xf>
    <xf numFmtId="0" fontId="0" fillId="0" borderId="9" xfId="0" applyBorder="1" applyAlignment="1" applyProtection="1">
      <alignment horizontal="center" vertical="center"/>
    </xf>
    <xf numFmtId="0" fontId="8" fillId="7" borderId="1" xfId="0" applyFont="1" applyFill="1" applyBorder="1" applyAlignment="1" applyProtection="1">
      <alignment horizontal="left" vertical="center" wrapText="1"/>
    </xf>
    <xf numFmtId="0" fontId="0" fillId="0" borderId="1" xfId="0" applyBorder="1" applyAlignment="1" applyProtection="1">
      <alignment horizontal="center" vertical="center"/>
    </xf>
    <xf numFmtId="1" fontId="0" fillId="0" borderId="1" xfId="0" applyNumberFormat="1" applyBorder="1" applyAlignment="1" applyProtection="1">
      <alignment horizontal="center" vertical="center"/>
    </xf>
    <xf numFmtId="0" fontId="9"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8" fillId="9" borderId="1" xfId="0" applyFont="1" applyFill="1" applyBorder="1" applyAlignment="1" applyProtection="1">
      <alignment horizontal="left" vertical="center" wrapText="1"/>
    </xf>
    <xf numFmtId="0" fontId="8" fillId="10" borderId="1" xfId="0" applyFont="1" applyFill="1" applyBorder="1" applyAlignment="1" applyProtection="1">
      <alignment horizontal="left" vertical="center" wrapText="1"/>
    </xf>
    <xf numFmtId="0" fontId="10" fillId="10" borderId="1" xfId="0" applyFont="1" applyFill="1" applyBorder="1" applyAlignment="1" applyProtection="1">
      <alignment horizontal="left" vertical="center" wrapText="1"/>
    </xf>
    <xf numFmtId="0" fontId="10" fillId="0" borderId="1" xfId="0" applyFont="1" applyBorder="1" applyAlignment="1" applyProtection="1">
      <alignment horizontal="left" vertical="center" wrapText="1"/>
    </xf>
    <xf numFmtId="0" fontId="9" fillId="0" borderId="0" xfId="0" applyFont="1" applyAlignment="1" applyProtection="1">
      <alignment vertical="center" wrapText="1"/>
    </xf>
    <xf numFmtId="0" fontId="8" fillId="8" borderId="1" xfId="0" applyFont="1" applyFill="1" applyBorder="1" applyAlignment="1" applyProtection="1">
      <alignment horizontal="left" vertical="center" wrapText="1"/>
    </xf>
    <xf numFmtId="0" fontId="11" fillId="0" borderId="1" xfId="0" applyFont="1" applyBorder="1" applyAlignment="1" applyProtection="1">
      <alignment horizontal="left" vertical="center" wrapText="1"/>
    </xf>
    <xf numFmtId="0" fontId="12" fillId="0" borderId="1" xfId="0" applyFont="1" applyBorder="1" applyAlignment="1" applyProtection="1">
      <alignment horizontal="left" vertical="center" wrapText="1"/>
    </xf>
    <xf numFmtId="0" fontId="0" fillId="0" borderId="20" xfId="0" applyBorder="1" applyAlignment="1" applyProtection="1">
      <alignment vertical="center" wrapText="1"/>
    </xf>
    <xf numFmtId="0" fontId="0" fillId="0" borderId="20" xfId="0" applyBorder="1" applyAlignment="1" applyProtection="1">
      <alignment horizontal="center" vertical="center"/>
    </xf>
    <xf numFmtId="10" fontId="0" fillId="0" borderId="20" xfId="0" applyNumberFormat="1" applyBorder="1" applyAlignment="1" applyProtection="1">
      <alignment horizontal="center" vertical="center"/>
    </xf>
    <xf numFmtId="1" fontId="0" fillId="0" borderId="20" xfId="0" applyNumberFormat="1" applyBorder="1" applyAlignment="1" applyProtection="1">
      <alignment horizontal="center" vertical="center"/>
    </xf>
    <xf numFmtId="0" fontId="0" fillId="0" borderId="1" xfId="0" applyBorder="1" applyAlignment="1" applyProtection="1">
      <alignment vertical="center" wrapText="1"/>
    </xf>
    <xf numFmtId="10" fontId="0" fillId="0" borderId="1" xfId="0" applyNumberFormat="1" applyFill="1" applyBorder="1" applyAlignment="1" applyProtection="1">
      <alignment horizontal="center" vertical="center"/>
    </xf>
    <xf numFmtId="0" fontId="0" fillId="2" borderId="14" xfId="0" applyFill="1" applyBorder="1" applyAlignment="1" applyProtection="1">
      <alignment vertical="center"/>
    </xf>
    <xf numFmtId="0" fontId="0" fillId="2" borderId="15" xfId="0" applyFill="1" applyBorder="1" applyAlignment="1" applyProtection="1">
      <alignment vertical="center"/>
    </xf>
    <xf numFmtId="10" fontId="0" fillId="2" borderId="16" xfId="0" applyNumberFormat="1" applyFill="1" applyBorder="1" applyAlignment="1" applyProtection="1">
      <alignment vertical="center"/>
    </xf>
    <xf numFmtId="10" fontId="0" fillId="2" borderId="15" xfId="0" applyNumberFormat="1" applyFill="1" applyBorder="1" applyAlignment="1" applyProtection="1">
      <alignment vertical="center"/>
    </xf>
    <xf numFmtId="0" fontId="0" fillId="2" borderId="17" xfId="0" applyFill="1" applyBorder="1" applyAlignment="1" applyProtection="1">
      <alignment vertical="center"/>
    </xf>
    <xf numFmtId="0" fontId="7" fillId="2" borderId="5" xfId="0" applyFont="1" applyFill="1" applyBorder="1" applyAlignment="1" applyProtection="1">
      <alignment vertical="center"/>
    </xf>
    <xf numFmtId="0" fontId="0" fillId="2" borderId="27" xfId="0" applyFill="1" applyBorder="1" applyAlignment="1" applyProtection="1">
      <alignment vertical="center"/>
    </xf>
    <xf numFmtId="0" fontId="0" fillId="2" borderId="25" xfId="0" applyFill="1" applyBorder="1" applyAlignment="1" applyProtection="1">
      <alignment vertical="center"/>
    </xf>
    <xf numFmtId="0" fontId="0" fillId="2" borderId="25" xfId="0" applyFill="1" applyBorder="1" applyAlignment="1" applyProtection="1">
      <alignment vertical="center" wrapText="1"/>
    </xf>
    <xf numFmtId="0" fontId="0" fillId="2" borderId="26" xfId="0" applyFill="1" applyBorder="1" applyAlignment="1" applyProtection="1">
      <alignment vertical="center"/>
    </xf>
    <xf numFmtId="0" fontId="0" fillId="0" borderId="28" xfId="0" applyBorder="1" applyAlignment="1" applyProtection="1">
      <alignment horizontal="center" vertical="center"/>
    </xf>
    <xf numFmtId="0" fontId="0" fillId="0" borderId="20" xfId="0" applyBorder="1" applyAlignment="1" applyProtection="1">
      <alignment vertical="center"/>
    </xf>
    <xf numFmtId="165" fontId="0" fillId="0" borderId="20" xfId="0" applyNumberFormat="1" applyBorder="1" applyAlignment="1" applyProtection="1">
      <alignment horizontal="center" vertical="center"/>
    </xf>
    <xf numFmtId="0" fontId="0" fillId="0" borderId="29" xfId="0" applyBorder="1" applyAlignment="1" applyProtection="1">
      <alignment vertical="center"/>
    </xf>
    <xf numFmtId="0" fontId="0" fillId="0" borderId="1" xfId="0" applyBorder="1" applyAlignment="1" applyProtection="1">
      <alignment vertical="center"/>
    </xf>
    <xf numFmtId="165" fontId="0" fillId="0" borderId="1" xfId="0" applyNumberFormat="1" applyBorder="1" applyAlignment="1" applyProtection="1">
      <alignment horizontal="center" vertical="center"/>
    </xf>
    <xf numFmtId="0" fontId="0" fillId="0" borderId="18" xfId="0" applyBorder="1" applyAlignment="1" applyProtection="1">
      <alignment vertical="center"/>
    </xf>
    <xf numFmtId="0" fontId="13" fillId="0" borderId="18" xfId="0" applyFont="1" applyBorder="1" applyAlignment="1" applyProtection="1">
      <alignment vertical="center" wrapText="1"/>
    </xf>
    <xf numFmtId="0" fontId="13" fillId="0" borderId="18" xfId="0" applyFont="1" applyBorder="1" applyAlignment="1" applyProtection="1">
      <alignment horizontal="center" vertical="center" wrapText="1"/>
    </xf>
    <xf numFmtId="0" fontId="0" fillId="0" borderId="23" xfId="0" applyBorder="1" applyAlignment="1" applyProtection="1">
      <alignment horizontal="center" vertical="center"/>
    </xf>
    <xf numFmtId="0" fontId="0" fillId="0" borderId="21" xfId="0" applyBorder="1" applyAlignment="1" applyProtection="1">
      <alignment vertical="center"/>
    </xf>
    <xf numFmtId="165" fontId="0" fillId="0" borderId="21" xfId="0" applyNumberFormat="1" applyBorder="1" applyAlignment="1" applyProtection="1">
      <alignment horizontal="center" vertical="center"/>
    </xf>
    <xf numFmtId="0" fontId="13" fillId="0" borderId="22" xfId="0" applyFont="1" applyBorder="1" applyAlignment="1" applyProtection="1">
      <alignment horizontal="center" vertical="center" wrapText="1"/>
    </xf>
    <xf numFmtId="164" fontId="7" fillId="2" borderId="16" xfId="1" applyNumberFormat="1" applyFont="1" applyFill="1" applyBorder="1" applyAlignment="1" applyProtection="1">
      <alignment vertical="center"/>
    </xf>
    <xf numFmtId="0" fontId="6" fillId="0" borderId="0" xfId="0" applyFont="1" applyFill="1" applyAlignment="1" applyProtection="1">
      <alignment vertical="center"/>
    </xf>
    <xf numFmtId="165" fontId="0" fillId="0" borderId="18" xfId="0" applyNumberFormat="1" applyBorder="1" applyAlignment="1" applyProtection="1">
      <alignment horizontal="center" vertical="center"/>
    </xf>
    <xf numFmtId="165" fontId="0" fillId="0" borderId="22" xfId="0" applyNumberFormat="1" applyBorder="1" applyAlignment="1" applyProtection="1">
      <alignment horizontal="center" vertical="center"/>
    </xf>
    <xf numFmtId="0" fontId="0" fillId="2" borderId="6" xfId="0" applyFill="1" applyBorder="1" applyAlignment="1" applyProtection="1">
      <alignment vertical="center"/>
    </xf>
    <xf numFmtId="0" fontId="0" fillId="2" borderId="26" xfId="0" applyFill="1" applyBorder="1" applyAlignment="1" applyProtection="1">
      <alignment vertical="center" wrapText="1"/>
    </xf>
    <xf numFmtId="0" fontId="0" fillId="0" borderId="19" xfId="0" applyBorder="1" applyAlignment="1" applyProtection="1">
      <alignment vertical="center"/>
    </xf>
    <xf numFmtId="0" fontId="0" fillId="0" borderId="24" xfId="0" applyBorder="1" applyAlignment="1" applyProtection="1">
      <alignment vertical="center"/>
    </xf>
    <xf numFmtId="0" fontId="0" fillId="4" borderId="2" xfId="0" applyFill="1" applyBorder="1" applyAlignment="1" applyProtection="1">
      <alignment vertical="center"/>
    </xf>
    <xf numFmtId="0" fontId="4" fillId="0" borderId="0" xfId="0" applyFont="1" applyAlignment="1" applyProtection="1">
      <alignment vertical="center"/>
    </xf>
    <xf numFmtId="0" fontId="0" fillId="4" borderId="20" xfId="0" applyFill="1" applyBorder="1" applyAlignment="1" applyProtection="1">
      <alignment horizontal="center" vertical="center"/>
      <protection locked="0"/>
    </xf>
    <xf numFmtId="0" fontId="0" fillId="4" borderId="1" xfId="0" applyFill="1" applyBorder="1" applyAlignment="1" applyProtection="1">
      <alignment horizontal="center" vertical="center"/>
      <protection locked="0"/>
    </xf>
    <xf numFmtId="0" fontId="0" fillId="4" borderId="21" xfId="0" applyFill="1" applyBorder="1" applyAlignment="1" applyProtection="1">
      <alignment horizontal="center" vertical="center"/>
      <protection locked="0"/>
    </xf>
    <xf numFmtId="0" fontId="0" fillId="4" borderId="18" xfId="0" applyFill="1" applyBorder="1" applyAlignment="1" applyProtection="1">
      <alignment vertical="center"/>
      <protection locked="0"/>
    </xf>
    <xf numFmtId="0" fontId="0" fillId="4" borderId="22" xfId="0" applyFill="1" applyBorder="1" applyAlignment="1" applyProtection="1">
      <alignment vertical="center"/>
      <protection locked="0"/>
    </xf>
  </cellXfs>
  <cellStyles count="2">
    <cellStyle name="Měna" xfId="1" builtinId="4"/>
    <cellStyle name="Normální" xfId="0" builtinId="0"/>
  </cellStyles>
  <dxfs count="2">
    <dxf>
      <font>
        <color auto="1"/>
      </font>
      <fill>
        <patternFill>
          <bgColor rgb="FF00B050"/>
        </patternFill>
      </fill>
    </dxf>
    <dxf>
      <font>
        <color auto="1"/>
      </font>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8AB16-5C60-4F2A-B5C9-2101EC30A56D}">
  <sheetPr>
    <tabColor rgb="FF0000FF"/>
  </sheetPr>
  <dimension ref="A1:G284"/>
  <sheetViews>
    <sheetView tabSelected="1" topLeftCell="A168" zoomScaleNormal="100" workbookViewId="0">
      <selection activeCell="G271" sqref="G271"/>
    </sheetView>
  </sheetViews>
  <sheetFormatPr defaultColWidth="9.140625" defaultRowHeight="15" x14ac:dyDescent="0.25"/>
  <cols>
    <col min="1" max="1" width="6.28515625" style="6" customWidth="1"/>
    <col min="2" max="2" width="76.5703125" style="6" customWidth="1"/>
    <col min="3" max="3" width="17.42578125" style="6" customWidth="1"/>
    <col min="4" max="4" width="14.28515625" style="6" customWidth="1"/>
    <col min="5" max="5" width="17.140625" style="6" customWidth="1"/>
    <col min="6" max="6" width="36.5703125" style="6" bestFit="1" customWidth="1"/>
    <col min="7" max="7" width="17.5703125" style="6" bestFit="1" customWidth="1"/>
    <col min="8" max="8" width="10.140625" style="6" bestFit="1" customWidth="1"/>
    <col min="9" max="16384" width="9.140625" style="6"/>
  </cols>
  <sheetData>
    <row r="1" spans="1:7" ht="29.25" thickBot="1" x14ac:dyDescent="0.3">
      <c r="A1" s="5" t="s">
        <v>0</v>
      </c>
      <c r="B1" s="5"/>
      <c r="C1" s="5"/>
      <c r="D1" s="5"/>
      <c r="E1" s="5"/>
      <c r="F1" s="5"/>
      <c r="G1" s="5"/>
    </row>
    <row r="2" spans="1:7" ht="30" thickTop="1" thickBot="1" x14ac:dyDescent="0.3">
      <c r="A2" s="7"/>
    </row>
    <row r="3" spans="1:7" ht="19.5" thickBot="1" x14ac:dyDescent="0.3">
      <c r="A3" s="8" t="s">
        <v>1</v>
      </c>
      <c r="B3" s="9"/>
      <c r="C3" s="9"/>
      <c r="D3" s="9"/>
      <c r="E3" s="10"/>
      <c r="F3" s="11" t="str">
        <f>IF(SUM(F15:F249)=0,"ANO","NE")</f>
        <v>NE</v>
      </c>
    </row>
    <row r="4" spans="1:7" ht="29.25" thickBot="1" x14ac:dyDescent="0.3">
      <c r="A4" s="7"/>
    </row>
    <row r="5" spans="1:7" ht="15.75" thickBot="1" x14ac:dyDescent="0.3">
      <c r="A5" s="12" t="s">
        <v>2</v>
      </c>
      <c r="B5" s="13"/>
      <c r="C5" s="13"/>
      <c r="D5" s="14"/>
      <c r="E5" s="15">
        <f>SUM(E15:E249)</f>
        <v>0</v>
      </c>
    </row>
    <row r="6" spans="1:7" ht="29.25" thickBot="1" x14ac:dyDescent="0.3">
      <c r="A6" s="7"/>
    </row>
    <row r="7" spans="1:7" ht="19.5" thickBot="1" x14ac:dyDescent="0.3">
      <c r="A7" s="8" t="s">
        <v>3</v>
      </c>
      <c r="B7" s="9"/>
      <c r="C7" s="9"/>
      <c r="D7" s="9"/>
      <c r="E7" s="9"/>
      <c r="F7" s="9"/>
      <c r="G7" s="2"/>
    </row>
    <row r="8" spans="1:7" ht="15.75" thickBot="1" x14ac:dyDescent="0.3"/>
    <row r="9" spans="1:7" ht="15.75" thickBot="1" x14ac:dyDescent="0.3">
      <c r="A9" s="16" t="s">
        <v>4</v>
      </c>
      <c r="B9" s="17"/>
      <c r="C9" s="17"/>
      <c r="D9" s="17"/>
      <c r="E9" s="17"/>
      <c r="F9" s="17"/>
      <c r="G9" s="18">
        <f>G7*(1-E5)</f>
        <v>0</v>
      </c>
    </row>
    <row r="10" spans="1:7" ht="15.75" thickBot="1" x14ac:dyDescent="0.3">
      <c r="A10" s="16" t="s">
        <v>285</v>
      </c>
      <c r="B10" s="17"/>
      <c r="C10" s="17"/>
      <c r="D10" s="17"/>
      <c r="E10" s="17"/>
      <c r="F10" s="17"/>
      <c r="G10" s="18">
        <f>E264</f>
        <v>0</v>
      </c>
    </row>
    <row r="11" spans="1:7" ht="15.75" thickBot="1" x14ac:dyDescent="0.3">
      <c r="A11" s="16" t="s">
        <v>284</v>
      </c>
      <c r="B11" s="17"/>
      <c r="C11" s="17"/>
      <c r="D11" s="17"/>
      <c r="E11" s="17"/>
      <c r="F11" s="17"/>
      <c r="G11" s="18">
        <f>E272</f>
        <v>0</v>
      </c>
    </row>
    <row r="12" spans="1:7" ht="15.75" thickBot="1" x14ac:dyDescent="0.3"/>
    <row r="13" spans="1:7" ht="45" x14ac:dyDescent="0.25">
      <c r="A13" s="19" t="s">
        <v>6</v>
      </c>
      <c r="B13" s="20" t="s">
        <v>7</v>
      </c>
      <c r="C13" s="21" t="s">
        <v>8</v>
      </c>
      <c r="D13" s="21" t="s">
        <v>9</v>
      </c>
      <c r="E13" s="21" t="s">
        <v>10</v>
      </c>
      <c r="F13" s="21" t="s">
        <v>11</v>
      </c>
      <c r="G13" s="22" t="s">
        <v>12</v>
      </c>
    </row>
    <row r="14" spans="1:7" ht="15.75" thickBot="1" x14ac:dyDescent="0.3">
      <c r="A14" s="23"/>
      <c r="B14" s="24"/>
      <c r="C14" s="25" t="s">
        <v>13</v>
      </c>
      <c r="D14" s="25" t="s">
        <v>14</v>
      </c>
      <c r="E14" s="25" t="s">
        <v>14</v>
      </c>
      <c r="F14" s="25"/>
      <c r="G14" s="26" t="s">
        <v>15</v>
      </c>
    </row>
    <row r="15" spans="1:7" ht="60" x14ac:dyDescent="0.25">
      <c r="A15" s="27">
        <v>1</v>
      </c>
      <c r="B15" s="28" t="s">
        <v>139</v>
      </c>
      <c r="C15" s="29" t="s">
        <v>16</v>
      </c>
      <c r="D15" s="30"/>
      <c r="E15" s="31" t="str">
        <f t="shared" ref="E15:E19" si="0">IF(C15="[P]","",(IF(G15="ANO",D15,"")))</f>
        <v/>
      </c>
      <c r="F15" s="32">
        <f t="shared" ref="F15:F23" si="1">IF(C15="[NP]","",(IF(G15="ANO","",1)))</f>
        <v>1</v>
      </c>
      <c r="G15" s="3"/>
    </row>
    <row r="16" spans="1:7" ht="48.75" thickBot="1" x14ac:dyDescent="0.3">
      <c r="A16" s="33">
        <v>2</v>
      </c>
      <c r="B16" s="34" t="s">
        <v>43</v>
      </c>
      <c r="C16" s="35" t="s">
        <v>16</v>
      </c>
      <c r="D16" s="30"/>
      <c r="E16" s="30" t="str">
        <f t="shared" si="0"/>
        <v/>
      </c>
      <c r="F16" s="36">
        <f t="shared" si="1"/>
        <v>1</v>
      </c>
      <c r="G16" s="4"/>
    </row>
    <row r="17" spans="1:7" ht="24" x14ac:dyDescent="0.25">
      <c r="A17" s="27">
        <v>3</v>
      </c>
      <c r="B17" s="34" t="s">
        <v>44</v>
      </c>
      <c r="C17" s="35" t="s">
        <v>16</v>
      </c>
      <c r="D17" s="30"/>
      <c r="E17" s="30" t="str">
        <f t="shared" si="0"/>
        <v/>
      </c>
      <c r="F17" s="36">
        <f t="shared" si="1"/>
        <v>1</v>
      </c>
      <c r="G17" s="4"/>
    </row>
    <row r="18" spans="1:7" ht="24.75" thickBot="1" x14ac:dyDescent="0.3">
      <c r="A18" s="33">
        <v>4</v>
      </c>
      <c r="B18" s="34" t="s">
        <v>45</v>
      </c>
      <c r="C18" s="35" t="s">
        <v>16</v>
      </c>
      <c r="D18" s="30"/>
      <c r="E18" s="30" t="str">
        <f t="shared" si="0"/>
        <v/>
      </c>
      <c r="F18" s="36">
        <f t="shared" si="1"/>
        <v>1</v>
      </c>
      <c r="G18" s="4"/>
    </row>
    <row r="19" spans="1:7" ht="108" x14ac:dyDescent="0.25">
      <c r="A19" s="27">
        <v>5</v>
      </c>
      <c r="B19" s="37" t="s">
        <v>140</v>
      </c>
      <c r="C19" s="35" t="s">
        <v>16</v>
      </c>
      <c r="D19" s="30"/>
      <c r="E19" s="30" t="str">
        <f t="shared" si="0"/>
        <v/>
      </c>
      <c r="F19" s="36">
        <f t="shared" si="1"/>
        <v>1</v>
      </c>
      <c r="G19" s="4"/>
    </row>
    <row r="20" spans="1:7" ht="24.75" thickBot="1" x14ac:dyDescent="0.3">
      <c r="A20" s="33">
        <v>6</v>
      </c>
      <c r="B20" s="37" t="s">
        <v>46</v>
      </c>
      <c r="C20" s="35" t="s">
        <v>16</v>
      </c>
      <c r="D20" s="30"/>
      <c r="E20" s="30" t="str">
        <f t="shared" ref="E20:E24" si="2">IF(C20="[P]","",(IF(G20="ANO",D20,"")))</f>
        <v/>
      </c>
      <c r="F20" s="36">
        <f t="shared" si="1"/>
        <v>1</v>
      </c>
      <c r="G20" s="4"/>
    </row>
    <row r="21" spans="1:7" ht="36" x14ac:dyDescent="0.25">
      <c r="A21" s="27">
        <v>7</v>
      </c>
      <c r="B21" s="38" t="s">
        <v>47</v>
      </c>
      <c r="C21" s="35" t="s">
        <v>16</v>
      </c>
      <c r="D21" s="30"/>
      <c r="E21" s="30" t="str">
        <f t="shared" si="2"/>
        <v/>
      </c>
      <c r="F21" s="36">
        <f t="shared" si="1"/>
        <v>1</v>
      </c>
      <c r="G21" s="4"/>
    </row>
    <row r="22" spans="1:7" ht="36.75" thickBot="1" x14ac:dyDescent="0.3">
      <c r="A22" s="33">
        <v>8</v>
      </c>
      <c r="B22" s="38" t="s">
        <v>48</v>
      </c>
      <c r="C22" s="35" t="s">
        <v>16</v>
      </c>
      <c r="D22" s="30"/>
      <c r="E22" s="30" t="str">
        <f t="shared" si="2"/>
        <v/>
      </c>
      <c r="F22" s="36">
        <f t="shared" si="1"/>
        <v>1</v>
      </c>
      <c r="G22" s="4"/>
    </row>
    <row r="23" spans="1:7" ht="24" x14ac:dyDescent="0.25">
      <c r="A23" s="27">
        <v>9</v>
      </c>
      <c r="B23" s="38" t="s">
        <v>141</v>
      </c>
      <c r="C23" s="35" t="s">
        <v>16</v>
      </c>
      <c r="D23" s="30"/>
      <c r="E23" s="30" t="str">
        <f t="shared" si="2"/>
        <v/>
      </c>
      <c r="F23" s="36">
        <f t="shared" si="1"/>
        <v>1</v>
      </c>
      <c r="G23" s="4"/>
    </row>
    <row r="24" spans="1:7" ht="24.75" thickBot="1" x14ac:dyDescent="0.3">
      <c r="A24" s="33">
        <v>10</v>
      </c>
      <c r="B24" s="37" t="s">
        <v>49</v>
      </c>
      <c r="C24" s="35" t="s">
        <v>16</v>
      </c>
      <c r="D24" s="30"/>
      <c r="E24" s="30" t="str">
        <f t="shared" si="2"/>
        <v/>
      </c>
      <c r="F24" s="36">
        <f t="shared" ref="F24" si="3">IF(C24="[NP]","",(IF(G24="ANO","",1)))</f>
        <v>1</v>
      </c>
      <c r="G24" s="4"/>
    </row>
    <row r="25" spans="1:7" ht="48" x14ac:dyDescent="0.25">
      <c r="A25" s="27">
        <v>11</v>
      </c>
      <c r="B25" s="37" t="s">
        <v>50</v>
      </c>
      <c r="C25" s="35" t="s">
        <v>16</v>
      </c>
      <c r="D25" s="30"/>
      <c r="E25" s="30" t="str">
        <f t="shared" ref="E25:E88" si="4">IF(C25="[P]","",(IF(G25="ANO",D25,"")))</f>
        <v/>
      </c>
      <c r="F25" s="36">
        <f t="shared" ref="F25:F88" si="5">IF(C25="[NP]","",(IF(G25="ANO","",1)))</f>
        <v>1</v>
      </c>
      <c r="G25" s="4"/>
    </row>
    <row r="26" spans="1:7" ht="24.75" thickBot="1" x14ac:dyDescent="0.3">
      <c r="A26" s="33">
        <v>12</v>
      </c>
      <c r="B26" s="34" t="s">
        <v>51</v>
      </c>
      <c r="C26" s="35" t="s">
        <v>16</v>
      </c>
      <c r="D26" s="30"/>
      <c r="E26" s="30" t="str">
        <f t="shared" si="4"/>
        <v/>
      </c>
      <c r="F26" s="36">
        <f t="shared" si="5"/>
        <v>1</v>
      </c>
      <c r="G26" s="4"/>
    </row>
    <row r="27" spans="1:7" ht="36" x14ac:dyDescent="0.25">
      <c r="A27" s="27">
        <v>13</v>
      </c>
      <c r="B27" s="39" t="s">
        <v>52</v>
      </c>
      <c r="C27" s="35" t="s">
        <v>16</v>
      </c>
      <c r="D27" s="30"/>
      <c r="E27" s="30" t="str">
        <f t="shared" si="4"/>
        <v/>
      </c>
      <c r="F27" s="36">
        <f t="shared" si="5"/>
        <v>1</v>
      </c>
      <c r="G27" s="4"/>
    </row>
    <row r="28" spans="1:7" ht="24.75" thickBot="1" x14ac:dyDescent="0.3">
      <c r="A28" s="33">
        <v>14</v>
      </c>
      <c r="B28" s="39" t="s">
        <v>53</v>
      </c>
      <c r="C28" s="35" t="s">
        <v>16</v>
      </c>
      <c r="D28" s="30"/>
      <c r="E28" s="30" t="str">
        <f t="shared" si="4"/>
        <v/>
      </c>
      <c r="F28" s="36">
        <f t="shared" si="5"/>
        <v>1</v>
      </c>
      <c r="G28" s="4"/>
    </row>
    <row r="29" spans="1:7" ht="24" x14ac:dyDescent="0.25">
      <c r="A29" s="27">
        <v>15</v>
      </c>
      <c r="B29" s="40" t="s">
        <v>54</v>
      </c>
      <c r="C29" s="35" t="s">
        <v>16</v>
      </c>
      <c r="D29" s="30"/>
      <c r="E29" s="30"/>
      <c r="F29" s="36">
        <f>IF(C29="[NP]","",(IF(G29="ANO","",1)))</f>
        <v>1</v>
      </c>
      <c r="G29" s="4"/>
    </row>
    <row r="30" spans="1:7" ht="36.75" thickBot="1" x14ac:dyDescent="0.3">
      <c r="A30" s="33">
        <v>16</v>
      </c>
      <c r="B30" s="41" t="s">
        <v>55</v>
      </c>
      <c r="C30" s="35" t="s">
        <v>16</v>
      </c>
      <c r="D30" s="30"/>
      <c r="E30" s="30"/>
      <c r="F30" s="36">
        <f t="shared" si="5"/>
        <v>1</v>
      </c>
      <c r="G30" s="4"/>
    </row>
    <row r="31" spans="1:7" ht="24" x14ac:dyDescent="0.25">
      <c r="A31" s="27">
        <v>17</v>
      </c>
      <c r="B31" s="42" t="s">
        <v>56</v>
      </c>
      <c r="C31" s="35" t="s">
        <v>16</v>
      </c>
      <c r="D31" s="30"/>
      <c r="E31" s="30" t="str">
        <f t="shared" si="4"/>
        <v/>
      </c>
      <c r="F31" s="36">
        <f t="shared" si="5"/>
        <v>1</v>
      </c>
      <c r="G31" s="4"/>
    </row>
    <row r="32" spans="1:7" ht="108.75" thickBot="1" x14ac:dyDescent="0.3">
      <c r="A32" s="33">
        <v>18</v>
      </c>
      <c r="B32" s="42" t="s">
        <v>57</v>
      </c>
      <c r="C32" s="35" t="s">
        <v>16</v>
      </c>
      <c r="D32" s="30"/>
      <c r="E32" s="30" t="str">
        <f t="shared" si="4"/>
        <v/>
      </c>
      <c r="F32" s="36">
        <f t="shared" si="5"/>
        <v>1</v>
      </c>
      <c r="G32" s="4"/>
    </row>
    <row r="33" spans="1:7" ht="312" x14ac:dyDescent="0.25">
      <c r="A33" s="27">
        <v>19</v>
      </c>
      <c r="B33" s="37" t="s">
        <v>142</v>
      </c>
      <c r="C33" s="35" t="s">
        <v>16</v>
      </c>
      <c r="D33" s="30"/>
      <c r="E33" s="30" t="str">
        <f t="shared" si="4"/>
        <v/>
      </c>
      <c r="F33" s="36">
        <f t="shared" si="5"/>
        <v>1</v>
      </c>
      <c r="G33" s="4"/>
    </row>
    <row r="34" spans="1:7" ht="24.75" thickBot="1" x14ac:dyDescent="0.3">
      <c r="A34" s="33">
        <v>20</v>
      </c>
      <c r="B34" s="37" t="s">
        <v>143</v>
      </c>
      <c r="C34" s="35" t="s">
        <v>16</v>
      </c>
      <c r="D34" s="30"/>
      <c r="E34" s="30" t="str">
        <f t="shared" si="4"/>
        <v/>
      </c>
      <c r="F34" s="36">
        <f t="shared" si="5"/>
        <v>1</v>
      </c>
      <c r="G34" s="4"/>
    </row>
    <row r="35" spans="1:7" ht="36" x14ac:dyDescent="0.25">
      <c r="A35" s="27">
        <v>21</v>
      </c>
      <c r="B35" s="38" t="s">
        <v>144</v>
      </c>
      <c r="C35" s="35" t="s">
        <v>16</v>
      </c>
      <c r="D35" s="30"/>
      <c r="E35" s="30" t="str">
        <f t="shared" si="4"/>
        <v/>
      </c>
      <c r="F35" s="36">
        <f t="shared" si="5"/>
        <v>1</v>
      </c>
      <c r="G35" s="4"/>
    </row>
    <row r="36" spans="1:7" ht="60.75" thickBot="1" x14ac:dyDescent="0.3">
      <c r="A36" s="33">
        <v>22</v>
      </c>
      <c r="B36" s="38" t="s">
        <v>275</v>
      </c>
      <c r="C36" s="35" t="s">
        <v>16</v>
      </c>
      <c r="D36" s="30"/>
      <c r="E36" s="30" t="str">
        <f t="shared" si="4"/>
        <v/>
      </c>
      <c r="F36" s="36">
        <f t="shared" si="5"/>
        <v>1</v>
      </c>
      <c r="G36" s="4"/>
    </row>
    <row r="37" spans="1:7" ht="24" x14ac:dyDescent="0.25">
      <c r="A37" s="27">
        <v>23</v>
      </c>
      <c r="B37" s="38" t="s">
        <v>58</v>
      </c>
      <c r="C37" s="35" t="s">
        <v>16</v>
      </c>
      <c r="D37" s="30"/>
      <c r="E37" s="30" t="str">
        <f t="shared" si="4"/>
        <v/>
      </c>
      <c r="F37" s="36">
        <f t="shared" si="5"/>
        <v>1</v>
      </c>
      <c r="G37" s="4"/>
    </row>
    <row r="38" spans="1:7" ht="72.75" thickBot="1" x14ac:dyDescent="0.3">
      <c r="A38" s="33">
        <v>24</v>
      </c>
      <c r="B38" s="38" t="s">
        <v>59</v>
      </c>
      <c r="C38" s="35" t="s">
        <v>16</v>
      </c>
      <c r="D38" s="30"/>
      <c r="E38" s="30" t="str">
        <f t="shared" si="4"/>
        <v/>
      </c>
      <c r="F38" s="36">
        <f t="shared" si="5"/>
        <v>1</v>
      </c>
      <c r="G38" s="4"/>
    </row>
    <row r="39" spans="1:7" ht="36" x14ac:dyDescent="0.25">
      <c r="A39" s="27">
        <v>25</v>
      </c>
      <c r="B39" s="34" t="s">
        <v>60</v>
      </c>
      <c r="C39" s="35" t="s">
        <v>16</v>
      </c>
      <c r="D39" s="30"/>
      <c r="E39" s="30" t="str">
        <f t="shared" si="4"/>
        <v/>
      </c>
      <c r="F39" s="36">
        <f t="shared" si="5"/>
        <v>1</v>
      </c>
      <c r="G39" s="4"/>
    </row>
    <row r="40" spans="1:7" ht="15.75" thickBot="1" x14ac:dyDescent="0.3">
      <c r="A40" s="33">
        <v>26</v>
      </c>
      <c r="B40" s="42" t="s">
        <v>61</v>
      </c>
      <c r="C40" s="35" t="s">
        <v>16</v>
      </c>
      <c r="D40" s="30"/>
      <c r="E40" s="30" t="str">
        <f t="shared" si="4"/>
        <v/>
      </c>
      <c r="F40" s="36">
        <f t="shared" si="5"/>
        <v>1</v>
      </c>
      <c r="G40" s="4"/>
    </row>
    <row r="41" spans="1:7" x14ac:dyDescent="0.25">
      <c r="A41" s="27">
        <v>27</v>
      </c>
      <c r="B41" s="38" t="s">
        <v>62</v>
      </c>
      <c r="C41" s="35" t="s">
        <v>16</v>
      </c>
      <c r="D41" s="30"/>
      <c r="E41" s="30" t="str">
        <f t="shared" si="4"/>
        <v/>
      </c>
      <c r="F41" s="36">
        <f t="shared" si="5"/>
        <v>1</v>
      </c>
      <c r="G41" s="4"/>
    </row>
    <row r="42" spans="1:7" ht="24.75" thickBot="1" x14ac:dyDescent="0.3">
      <c r="A42" s="33">
        <v>28</v>
      </c>
      <c r="B42" s="38" t="s">
        <v>63</v>
      </c>
      <c r="C42" s="35" t="s">
        <v>16</v>
      </c>
      <c r="D42" s="30"/>
      <c r="E42" s="30" t="str">
        <f t="shared" si="4"/>
        <v/>
      </c>
      <c r="F42" s="36">
        <f t="shared" si="5"/>
        <v>1</v>
      </c>
      <c r="G42" s="4"/>
    </row>
    <row r="43" spans="1:7" x14ac:dyDescent="0.25">
      <c r="A43" s="27">
        <v>29</v>
      </c>
      <c r="B43" s="38" t="s">
        <v>64</v>
      </c>
      <c r="C43" s="35" t="s">
        <v>16</v>
      </c>
      <c r="D43" s="30"/>
      <c r="E43" s="30" t="str">
        <f t="shared" si="4"/>
        <v/>
      </c>
      <c r="F43" s="36">
        <f t="shared" si="5"/>
        <v>1</v>
      </c>
      <c r="G43" s="4"/>
    </row>
    <row r="44" spans="1:7" ht="15.75" thickBot="1" x14ac:dyDescent="0.3">
      <c r="A44" s="33">
        <v>30</v>
      </c>
      <c r="B44" s="38" t="s">
        <v>65</v>
      </c>
      <c r="C44" s="35" t="s">
        <v>16</v>
      </c>
      <c r="D44" s="30"/>
      <c r="E44" s="30" t="str">
        <f t="shared" si="4"/>
        <v/>
      </c>
      <c r="F44" s="36">
        <f t="shared" si="5"/>
        <v>1</v>
      </c>
      <c r="G44" s="4"/>
    </row>
    <row r="45" spans="1:7" x14ac:dyDescent="0.25">
      <c r="A45" s="27">
        <v>31</v>
      </c>
      <c r="B45" s="38" t="s">
        <v>66</v>
      </c>
      <c r="C45" s="35" t="s">
        <v>16</v>
      </c>
      <c r="D45" s="30"/>
      <c r="E45" s="30" t="str">
        <f t="shared" si="4"/>
        <v/>
      </c>
      <c r="F45" s="36">
        <f t="shared" si="5"/>
        <v>1</v>
      </c>
      <c r="G45" s="4"/>
    </row>
    <row r="46" spans="1:7" ht="15.75" thickBot="1" x14ac:dyDescent="0.3">
      <c r="A46" s="33">
        <v>32</v>
      </c>
      <c r="B46" s="38" t="s">
        <v>67</v>
      </c>
      <c r="C46" s="35" t="s">
        <v>16</v>
      </c>
      <c r="D46" s="30"/>
      <c r="E46" s="30" t="str">
        <f t="shared" si="4"/>
        <v/>
      </c>
      <c r="F46" s="36">
        <f t="shared" si="5"/>
        <v>1</v>
      </c>
      <c r="G46" s="4"/>
    </row>
    <row r="47" spans="1:7" x14ac:dyDescent="0.25">
      <c r="A47" s="27">
        <v>33</v>
      </c>
      <c r="B47" s="38" t="s">
        <v>68</v>
      </c>
      <c r="C47" s="35" t="s">
        <v>16</v>
      </c>
      <c r="D47" s="30"/>
      <c r="E47" s="30" t="str">
        <f t="shared" si="4"/>
        <v/>
      </c>
      <c r="F47" s="36">
        <f t="shared" si="5"/>
        <v>1</v>
      </c>
      <c r="G47" s="4"/>
    </row>
    <row r="48" spans="1:7" ht="24.75" thickBot="1" x14ac:dyDescent="0.3">
      <c r="A48" s="33">
        <v>34</v>
      </c>
      <c r="B48" s="38" t="s">
        <v>69</v>
      </c>
      <c r="C48" s="35" t="s">
        <v>16</v>
      </c>
      <c r="D48" s="30"/>
      <c r="E48" s="30" t="str">
        <f t="shared" si="4"/>
        <v/>
      </c>
      <c r="F48" s="36">
        <f t="shared" si="5"/>
        <v>1</v>
      </c>
      <c r="G48" s="4"/>
    </row>
    <row r="49" spans="1:7" x14ac:dyDescent="0.25">
      <c r="A49" s="27">
        <v>35</v>
      </c>
      <c r="B49" s="38" t="s">
        <v>70</v>
      </c>
      <c r="C49" s="35" t="s">
        <v>16</v>
      </c>
      <c r="D49" s="30"/>
      <c r="E49" s="30" t="str">
        <f t="shared" si="4"/>
        <v/>
      </c>
      <c r="F49" s="36">
        <f t="shared" si="5"/>
        <v>1</v>
      </c>
      <c r="G49" s="4"/>
    </row>
    <row r="50" spans="1:7" ht="24.75" thickBot="1" x14ac:dyDescent="0.3">
      <c r="A50" s="33">
        <v>36</v>
      </c>
      <c r="B50" s="38" t="s">
        <v>71</v>
      </c>
      <c r="C50" s="35" t="s">
        <v>16</v>
      </c>
      <c r="D50" s="30"/>
      <c r="E50" s="30" t="str">
        <f t="shared" si="4"/>
        <v/>
      </c>
      <c r="F50" s="36">
        <f t="shared" si="5"/>
        <v>1</v>
      </c>
      <c r="G50" s="4"/>
    </row>
    <row r="51" spans="1:7" x14ac:dyDescent="0.25">
      <c r="A51" s="27">
        <v>37</v>
      </c>
      <c r="B51" s="38" t="s">
        <v>72</v>
      </c>
      <c r="C51" s="35" t="s">
        <v>16</v>
      </c>
      <c r="D51" s="30"/>
      <c r="E51" s="30" t="str">
        <f t="shared" si="4"/>
        <v/>
      </c>
      <c r="F51" s="36">
        <f t="shared" si="5"/>
        <v>1</v>
      </c>
      <c r="G51" s="4"/>
    </row>
    <row r="52" spans="1:7" ht="24.75" thickBot="1" x14ac:dyDescent="0.3">
      <c r="A52" s="33">
        <v>38</v>
      </c>
      <c r="B52" s="38" t="s">
        <v>73</v>
      </c>
      <c r="C52" s="35" t="s">
        <v>16</v>
      </c>
      <c r="D52" s="30"/>
      <c r="E52" s="30" t="str">
        <f t="shared" si="4"/>
        <v/>
      </c>
      <c r="F52" s="36">
        <f t="shared" si="5"/>
        <v>1</v>
      </c>
      <c r="G52" s="4"/>
    </row>
    <row r="53" spans="1:7" ht="24" x14ac:dyDescent="0.25">
      <c r="A53" s="27">
        <v>39</v>
      </c>
      <c r="B53" s="38" t="s">
        <v>74</v>
      </c>
      <c r="C53" s="35" t="s">
        <v>16</v>
      </c>
      <c r="D53" s="30"/>
      <c r="E53" s="30" t="str">
        <f t="shared" si="4"/>
        <v/>
      </c>
      <c r="F53" s="36">
        <f t="shared" si="5"/>
        <v>1</v>
      </c>
      <c r="G53" s="4"/>
    </row>
    <row r="54" spans="1:7" ht="24.75" thickBot="1" x14ac:dyDescent="0.3">
      <c r="A54" s="33">
        <v>40</v>
      </c>
      <c r="B54" s="38" t="s">
        <v>75</v>
      </c>
      <c r="C54" s="35" t="s">
        <v>16</v>
      </c>
      <c r="D54" s="30"/>
      <c r="E54" s="30" t="str">
        <f t="shared" si="4"/>
        <v/>
      </c>
      <c r="F54" s="36">
        <f t="shared" si="5"/>
        <v>1</v>
      </c>
      <c r="G54" s="4"/>
    </row>
    <row r="55" spans="1:7" ht="36" x14ac:dyDescent="0.25">
      <c r="A55" s="27">
        <v>41</v>
      </c>
      <c r="B55" s="34" t="s">
        <v>76</v>
      </c>
      <c r="C55" s="35" t="s">
        <v>16</v>
      </c>
      <c r="D55" s="30"/>
      <c r="E55" s="30" t="str">
        <f t="shared" si="4"/>
        <v/>
      </c>
      <c r="F55" s="36">
        <f t="shared" si="5"/>
        <v>1</v>
      </c>
      <c r="G55" s="4"/>
    </row>
    <row r="56" spans="1:7" ht="15.75" thickBot="1" x14ac:dyDescent="0.3">
      <c r="A56" s="33">
        <v>42</v>
      </c>
      <c r="B56" s="34" t="s">
        <v>77</v>
      </c>
      <c r="C56" s="35" t="s">
        <v>16</v>
      </c>
      <c r="D56" s="30"/>
      <c r="E56" s="30" t="str">
        <f t="shared" si="4"/>
        <v/>
      </c>
      <c r="F56" s="36">
        <f t="shared" si="5"/>
        <v>1</v>
      </c>
      <c r="G56" s="4"/>
    </row>
    <row r="57" spans="1:7" ht="36" x14ac:dyDescent="0.25">
      <c r="A57" s="27">
        <v>43</v>
      </c>
      <c r="B57" s="39" t="s">
        <v>145</v>
      </c>
      <c r="C57" s="35" t="s">
        <v>16</v>
      </c>
      <c r="D57" s="30"/>
      <c r="E57" s="30" t="str">
        <f t="shared" si="4"/>
        <v/>
      </c>
      <c r="F57" s="36">
        <f t="shared" si="5"/>
        <v>1</v>
      </c>
      <c r="G57" s="4"/>
    </row>
    <row r="58" spans="1:7" ht="36.75" thickBot="1" x14ac:dyDescent="0.3">
      <c r="A58" s="33">
        <v>44</v>
      </c>
      <c r="B58" s="34" t="s">
        <v>151</v>
      </c>
      <c r="C58" s="35" t="s">
        <v>16</v>
      </c>
      <c r="D58" s="30"/>
      <c r="E58" s="30" t="str">
        <f t="shared" si="4"/>
        <v/>
      </c>
      <c r="F58" s="36">
        <f t="shared" si="5"/>
        <v>1</v>
      </c>
      <c r="G58" s="4"/>
    </row>
    <row r="59" spans="1:7" ht="24" x14ac:dyDescent="0.25">
      <c r="A59" s="27">
        <v>45</v>
      </c>
      <c r="B59" s="34" t="s">
        <v>78</v>
      </c>
      <c r="C59" s="35" t="s">
        <v>16</v>
      </c>
      <c r="D59" s="30"/>
      <c r="E59" s="30" t="str">
        <f t="shared" si="4"/>
        <v/>
      </c>
      <c r="F59" s="36">
        <f t="shared" si="5"/>
        <v>1</v>
      </c>
      <c r="G59" s="4"/>
    </row>
    <row r="60" spans="1:7" ht="60.75" thickBot="1" x14ac:dyDescent="0.3">
      <c r="A60" s="33">
        <v>46</v>
      </c>
      <c r="B60" s="34" t="s">
        <v>79</v>
      </c>
      <c r="C60" s="35" t="s">
        <v>16</v>
      </c>
      <c r="D60" s="30"/>
      <c r="E60" s="30" t="str">
        <f t="shared" si="4"/>
        <v/>
      </c>
      <c r="F60" s="36">
        <f t="shared" si="5"/>
        <v>1</v>
      </c>
      <c r="G60" s="4"/>
    </row>
    <row r="61" spans="1:7" ht="48" x14ac:dyDescent="0.25">
      <c r="A61" s="27">
        <v>47</v>
      </c>
      <c r="B61" s="34" t="s">
        <v>154</v>
      </c>
      <c r="C61" s="35" t="s">
        <v>16</v>
      </c>
      <c r="D61" s="30"/>
      <c r="E61" s="30" t="str">
        <f t="shared" si="4"/>
        <v/>
      </c>
      <c r="F61" s="36">
        <f t="shared" si="5"/>
        <v>1</v>
      </c>
      <c r="G61" s="4"/>
    </row>
    <row r="62" spans="1:7" ht="60.75" thickBot="1" x14ac:dyDescent="0.3">
      <c r="A62" s="33">
        <v>48</v>
      </c>
      <c r="B62" s="43" t="s">
        <v>152</v>
      </c>
      <c r="C62" s="35" t="s">
        <v>16</v>
      </c>
      <c r="D62" s="30"/>
      <c r="E62" s="30" t="str">
        <f t="shared" si="4"/>
        <v/>
      </c>
      <c r="F62" s="36">
        <f t="shared" si="5"/>
        <v>1</v>
      </c>
      <c r="G62" s="4"/>
    </row>
    <row r="63" spans="1:7" ht="48" x14ac:dyDescent="0.25">
      <c r="A63" s="27">
        <v>49</v>
      </c>
      <c r="B63" s="38" t="s">
        <v>146</v>
      </c>
      <c r="C63" s="35" t="s">
        <v>16</v>
      </c>
      <c r="D63" s="30"/>
      <c r="E63" s="30" t="str">
        <f t="shared" si="4"/>
        <v/>
      </c>
      <c r="F63" s="36">
        <f t="shared" si="5"/>
        <v>1</v>
      </c>
      <c r="G63" s="4"/>
    </row>
    <row r="64" spans="1:7" ht="15.75" thickBot="1" x14ac:dyDescent="0.3">
      <c r="A64" s="33">
        <v>50</v>
      </c>
      <c r="B64" s="38" t="s">
        <v>80</v>
      </c>
      <c r="C64" s="35" t="s">
        <v>16</v>
      </c>
      <c r="D64" s="30"/>
      <c r="E64" s="30" t="str">
        <f t="shared" si="4"/>
        <v/>
      </c>
      <c r="F64" s="36">
        <f t="shared" si="5"/>
        <v>1</v>
      </c>
      <c r="G64" s="4"/>
    </row>
    <row r="65" spans="1:7" ht="24" x14ac:dyDescent="0.25">
      <c r="A65" s="27">
        <v>51</v>
      </c>
      <c r="B65" s="34" t="s">
        <v>81</v>
      </c>
      <c r="C65" s="35" t="s">
        <v>16</v>
      </c>
      <c r="D65" s="30"/>
      <c r="E65" s="30" t="str">
        <f t="shared" si="4"/>
        <v/>
      </c>
      <c r="F65" s="36">
        <f t="shared" si="5"/>
        <v>1</v>
      </c>
      <c r="G65" s="4"/>
    </row>
    <row r="66" spans="1:7" ht="24.75" thickBot="1" x14ac:dyDescent="0.3">
      <c r="A66" s="33">
        <v>52</v>
      </c>
      <c r="B66" s="34" t="s">
        <v>82</v>
      </c>
      <c r="C66" s="35" t="s">
        <v>16</v>
      </c>
      <c r="D66" s="30"/>
      <c r="E66" s="30" t="str">
        <f t="shared" si="4"/>
        <v/>
      </c>
      <c r="F66" s="36">
        <f t="shared" si="5"/>
        <v>1</v>
      </c>
      <c r="G66" s="4"/>
    </row>
    <row r="67" spans="1:7" ht="36" x14ac:dyDescent="0.25">
      <c r="A67" s="27">
        <v>53</v>
      </c>
      <c r="B67" s="42" t="s">
        <v>153</v>
      </c>
      <c r="C67" s="35" t="s">
        <v>16</v>
      </c>
      <c r="D67" s="30"/>
      <c r="E67" s="30" t="str">
        <f t="shared" si="4"/>
        <v/>
      </c>
      <c r="F67" s="36">
        <f t="shared" si="5"/>
        <v>1</v>
      </c>
      <c r="G67" s="4"/>
    </row>
    <row r="68" spans="1:7" ht="15.75" thickBot="1" x14ac:dyDescent="0.3">
      <c r="A68" s="33">
        <v>54</v>
      </c>
      <c r="B68" s="38" t="s">
        <v>83</v>
      </c>
      <c r="C68" s="35" t="s">
        <v>16</v>
      </c>
      <c r="D68" s="30"/>
      <c r="E68" s="30" t="str">
        <f t="shared" si="4"/>
        <v/>
      </c>
      <c r="F68" s="36">
        <f t="shared" si="5"/>
        <v>1</v>
      </c>
      <c r="G68" s="4"/>
    </row>
    <row r="69" spans="1:7" ht="36" x14ac:dyDescent="0.25">
      <c r="A69" s="27">
        <v>55</v>
      </c>
      <c r="B69" s="38" t="s">
        <v>84</v>
      </c>
      <c r="C69" s="35" t="s">
        <v>16</v>
      </c>
      <c r="D69" s="30"/>
      <c r="E69" s="30" t="str">
        <f t="shared" si="4"/>
        <v/>
      </c>
      <c r="F69" s="36">
        <f t="shared" si="5"/>
        <v>1</v>
      </c>
      <c r="G69" s="4"/>
    </row>
    <row r="70" spans="1:7" ht="24.75" thickBot="1" x14ac:dyDescent="0.3">
      <c r="A70" s="33">
        <v>56</v>
      </c>
      <c r="B70" s="42" t="s">
        <v>147</v>
      </c>
      <c r="C70" s="35" t="s">
        <v>16</v>
      </c>
      <c r="D70" s="30"/>
      <c r="E70" s="30" t="str">
        <f t="shared" si="4"/>
        <v/>
      </c>
      <c r="F70" s="36">
        <f t="shared" si="5"/>
        <v>1</v>
      </c>
      <c r="G70" s="4"/>
    </row>
    <row r="71" spans="1:7" x14ac:dyDescent="0.25">
      <c r="A71" s="27">
        <v>57</v>
      </c>
      <c r="B71" s="42" t="s">
        <v>85</v>
      </c>
      <c r="C71" s="35" t="s">
        <v>16</v>
      </c>
      <c r="D71" s="30"/>
      <c r="E71" s="30" t="str">
        <f t="shared" si="4"/>
        <v/>
      </c>
      <c r="F71" s="36">
        <f t="shared" si="5"/>
        <v>1</v>
      </c>
      <c r="G71" s="4"/>
    </row>
    <row r="72" spans="1:7" ht="24.75" thickBot="1" x14ac:dyDescent="0.3">
      <c r="A72" s="33">
        <v>58</v>
      </c>
      <c r="B72" s="42" t="s">
        <v>86</v>
      </c>
      <c r="C72" s="35" t="s">
        <v>16</v>
      </c>
      <c r="D72" s="30"/>
      <c r="E72" s="30" t="str">
        <f t="shared" si="4"/>
        <v/>
      </c>
      <c r="F72" s="36">
        <f t="shared" si="5"/>
        <v>1</v>
      </c>
      <c r="G72" s="4"/>
    </row>
    <row r="73" spans="1:7" x14ac:dyDescent="0.25">
      <c r="A73" s="27">
        <v>59</v>
      </c>
      <c r="B73" s="41" t="s">
        <v>87</v>
      </c>
      <c r="C73" s="35" t="s">
        <v>16</v>
      </c>
      <c r="D73" s="30"/>
      <c r="E73" s="30" t="str">
        <f t="shared" si="4"/>
        <v/>
      </c>
      <c r="F73" s="36">
        <f t="shared" si="5"/>
        <v>1</v>
      </c>
      <c r="G73" s="4"/>
    </row>
    <row r="74" spans="1:7" ht="15.75" thickBot="1" x14ac:dyDescent="0.3">
      <c r="A74" s="33">
        <v>60</v>
      </c>
      <c r="B74" s="42" t="s">
        <v>88</v>
      </c>
      <c r="C74" s="35" t="s">
        <v>16</v>
      </c>
      <c r="D74" s="30"/>
      <c r="E74" s="30" t="str">
        <f t="shared" si="4"/>
        <v/>
      </c>
      <c r="F74" s="36">
        <f t="shared" si="5"/>
        <v>1</v>
      </c>
      <c r="G74" s="4"/>
    </row>
    <row r="75" spans="1:7" ht="24" x14ac:dyDescent="0.25">
      <c r="A75" s="27">
        <v>61</v>
      </c>
      <c r="B75" s="34" t="s">
        <v>89</v>
      </c>
      <c r="C75" s="35" t="s">
        <v>16</v>
      </c>
      <c r="D75" s="30"/>
      <c r="E75" s="30" t="str">
        <f t="shared" si="4"/>
        <v/>
      </c>
      <c r="F75" s="36">
        <f t="shared" si="5"/>
        <v>1</v>
      </c>
      <c r="G75" s="4"/>
    </row>
    <row r="76" spans="1:7" ht="36.75" thickBot="1" x14ac:dyDescent="0.3">
      <c r="A76" s="33">
        <v>62</v>
      </c>
      <c r="B76" s="34" t="s">
        <v>90</v>
      </c>
      <c r="C76" s="35" t="s">
        <v>16</v>
      </c>
      <c r="D76" s="30"/>
      <c r="E76" s="30" t="str">
        <f t="shared" si="4"/>
        <v/>
      </c>
      <c r="F76" s="36">
        <f t="shared" si="5"/>
        <v>1</v>
      </c>
      <c r="G76" s="4"/>
    </row>
    <row r="77" spans="1:7" ht="36" x14ac:dyDescent="0.25">
      <c r="A77" s="27">
        <v>63</v>
      </c>
      <c r="B77" s="34" t="s">
        <v>148</v>
      </c>
      <c r="C77" s="35" t="s">
        <v>16</v>
      </c>
      <c r="D77" s="30"/>
      <c r="E77" s="30" t="str">
        <f t="shared" si="4"/>
        <v/>
      </c>
      <c r="F77" s="36">
        <f t="shared" si="5"/>
        <v>1</v>
      </c>
      <c r="G77" s="4"/>
    </row>
    <row r="78" spans="1:7" ht="24.75" thickBot="1" x14ac:dyDescent="0.3">
      <c r="A78" s="33">
        <v>64</v>
      </c>
      <c r="B78" s="34" t="s">
        <v>155</v>
      </c>
      <c r="C78" s="35" t="s">
        <v>16</v>
      </c>
      <c r="D78" s="30"/>
      <c r="E78" s="30" t="str">
        <f t="shared" si="4"/>
        <v/>
      </c>
      <c r="F78" s="36">
        <f t="shared" si="5"/>
        <v>1</v>
      </c>
      <c r="G78" s="4"/>
    </row>
    <row r="79" spans="1:7" ht="24" x14ac:dyDescent="0.25">
      <c r="A79" s="27">
        <v>65</v>
      </c>
      <c r="B79" s="34" t="s">
        <v>156</v>
      </c>
      <c r="C79" s="35" t="s">
        <v>16</v>
      </c>
      <c r="D79" s="30"/>
      <c r="E79" s="30" t="str">
        <f t="shared" si="4"/>
        <v/>
      </c>
      <c r="F79" s="36">
        <f t="shared" si="5"/>
        <v>1</v>
      </c>
      <c r="G79" s="4"/>
    </row>
    <row r="80" spans="1:7" ht="24.75" thickBot="1" x14ac:dyDescent="0.3">
      <c r="A80" s="33">
        <v>66</v>
      </c>
      <c r="B80" s="34" t="s">
        <v>91</v>
      </c>
      <c r="C80" s="35" t="s">
        <v>16</v>
      </c>
      <c r="D80" s="30"/>
      <c r="E80" s="30" t="str">
        <f t="shared" si="4"/>
        <v/>
      </c>
      <c r="F80" s="36">
        <f t="shared" si="5"/>
        <v>1</v>
      </c>
      <c r="G80" s="4"/>
    </row>
    <row r="81" spans="1:7" x14ac:dyDescent="0.25">
      <c r="A81" s="27">
        <v>67</v>
      </c>
      <c r="B81" s="34" t="s">
        <v>92</v>
      </c>
      <c r="C81" s="35" t="s">
        <v>17</v>
      </c>
      <c r="D81" s="30">
        <v>0.05</v>
      </c>
      <c r="E81" s="30" t="str">
        <f t="shared" si="4"/>
        <v/>
      </c>
      <c r="F81" s="36" t="str">
        <f t="shared" si="5"/>
        <v/>
      </c>
      <c r="G81" s="4"/>
    </row>
    <row r="82" spans="1:7" ht="15.75" thickBot="1" x14ac:dyDescent="0.3">
      <c r="A82" s="33">
        <v>68</v>
      </c>
      <c r="B82" s="34" t="s">
        <v>93</v>
      </c>
      <c r="C82" s="35" t="s">
        <v>16</v>
      </c>
      <c r="D82" s="30"/>
      <c r="E82" s="30" t="str">
        <f t="shared" si="4"/>
        <v/>
      </c>
      <c r="F82" s="36">
        <f t="shared" si="5"/>
        <v>1</v>
      </c>
      <c r="G82" s="4"/>
    </row>
    <row r="83" spans="1:7" x14ac:dyDescent="0.25">
      <c r="A83" s="27">
        <v>69</v>
      </c>
      <c r="B83" s="34" t="s">
        <v>94</v>
      </c>
      <c r="C83" s="35" t="s">
        <v>17</v>
      </c>
      <c r="D83" s="30">
        <v>0.05</v>
      </c>
      <c r="E83" s="30" t="str">
        <f t="shared" si="4"/>
        <v/>
      </c>
      <c r="F83" s="36" t="str">
        <f t="shared" si="5"/>
        <v/>
      </c>
      <c r="G83" s="4"/>
    </row>
    <row r="84" spans="1:7" ht="24.75" thickBot="1" x14ac:dyDescent="0.3">
      <c r="A84" s="33">
        <v>70</v>
      </c>
      <c r="B84" s="34" t="s">
        <v>95</v>
      </c>
      <c r="C84" s="35" t="s">
        <v>16</v>
      </c>
      <c r="D84" s="30"/>
      <c r="E84" s="30" t="str">
        <f t="shared" si="4"/>
        <v/>
      </c>
      <c r="F84" s="36">
        <f t="shared" si="5"/>
        <v>1</v>
      </c>
      <c r="G84" s="4"/>
    </row>
    <row r="85" spans="1:7" x14ac:dyDescent="0.25">
      <c r="A85" s="27">
        <v>71</v>
      </c>
      <c r="B85" s="34" t="s">
        <v>96</v>
      </c>
      <c r="C85" s="35" t="s">
        <v>17</v>
      </c>
      <c r="D85" s="30">
        <v>0.05</v>
      </c>
      <c r="E85" s="30" t="str">
        <f t="shared" si="4"/>
        <v/>
      </c>
      <c r="F85" s="36" t="str">
        <f t="shared" si="5"/>
        <v/>
      </c>
      <c r="G85" s="4"/>
    </row>
    <row r="86" spans="1:7" ht="15.75" thickBot="1" x14ac:dyDescent="0.3">
      <c r="A86" s="33">
        <v>72</v>
      </c>
      <c r="B86" s="34" t="s">
        <v>97</v>
      </c>
      <c r="C86" s="35" t="s">
        <v>16</v>
      </c>
      <c r="D86" s="30"/>
      <c r="E86" s="30" t="str">
        <f t="shared" si="4"/>
        <v/>
      </c>
      <c r="F86" s="36">
        <f t="shared" si="5"/>
        <v>1</v>
      </c>
      <c r="G86" s="4"/>
    </row>
    <row r="87" spans="1:7" x14ac:dyDescent="0.25">
      <c r="A87" s="27">
        <v>73</v>
      </c>
      <c r="B87" s="34" t="s">
        <v>98</v>
      </c>
      <c r="C87" s="35" t="s">
        <v>17</v>
      </c>
      <c r="D87" s="30">
        <v>0.05</v>
      </c>
      <c r="E87" s="30" t="str">
        <f t="shared" si="4"/>
        <v/>
      </c>
      <c r="F87" s="36" t="str">
        <f t="shared" si="5"/>
        <v/>
      </c>
      <c r="G87" s="4"/>
    </row>
    <row r="88" spans="1:7" ht="24.75" thickBot="1" x14ac:dyDescent="0.3">
      <c r="A88" s="33">
        <v>74</v>
      </c>
      <c r="B88" s="34" t="s">
        <v>99</v>
      </c>
      <c r="C88" s="35" t="s">
        <v>16</v>
      </c>
      <c r="D88" s="30"/>
      <c r="E88" s="30" t="str">
        <f t="shared" si="4"/>
        <v/>
      </c>
      <c r="F88" s="36">
        <f t="shared" si="5"/>
        <v>1</v>
      </c>
      <c r="G88" s="4"/>
    </row>
    <row r="89" spans="1:7" x14ac:dyDescent="0.25">
      <c r="A89" s="27">
        <v>75</v>
      </c>
      <c r="B89" s="42" t="s">
        <v>94</v>
      </c>
      <c r="C89" s="35" t="s">
        <v>17</v>
      </c>
      <c r="D89" s="30">
        <v>0.05</v>
      </c>
      <c r="E89" s="30" t="str">
        <f t="shared" ref="E89:E150" si="6">IF(C89="[P]","",(IF(G89="ANO",D89,"")))</f>
        <v/>
      </c>
      <c r="F89" s="36" t="str">
        <f t="shared" ref="F89:F151" si="7">IF(C89="[NP]","",(IF(G89="ANO","",1)))</f>
        <v/>
      </c>
      <c r="G89" s="4"/>
    </row>
    <row r="90" spans="1:7" ht="15.75" thickBot="1" x14ac:dyDescent="0.3">
      <c r="A90" s="33">
        <v>76</v>
      </c>
      <c r="B90" s="34" t="s">
        <v>100</v>
      </c>
      <c r="C90" s="35" t="s">
        <v>16</v>
      </c>
      <c r="D90" s="30"/>
      <c r="E90" s="30" t="str">
        <f t="shared" si="6"/>
        <v/>
      </c>
      <c r="F90" s="36">
        <f t="shared" si="7"/>
        <v>1</v>
      </c>
      <c r="G90" s="4"/>
    </row>
    <row r="91" spans="1:7" ht="24" x14ac:dyDescent="0.25">
      <c r="A91" s="27">
        <v>77</v>
      </c>
      <c r="B91" s="34" t="s">
        <v>101</v>
      </c>
      <c r="C91" s="35" t="s">
        <v>16</v>
      </c>
      <c r="D91" s="30"/>
      <c r="E91" s="30" t="str">
        <f t="shared" si="6"/>
        <v/>
      </c>
      <c r="F91" s="36">
        <f t="shared" si="7"/>
        <v>1</v>
      </c>
      <c r="G91" s="4"/>
    </row>
    <row r="92" spans="1:7" ht="24.75" thickBot="1" x14ac:dyDescent="0.3">
      <c r="A92" s="33">
        <v>78</v>
      </c>
      <c r="B92" s="34" t="s">
        <v>102</v>
      </c>
      <c r="C92" s="35" t="s">
        <v>16</v>
      </c>
      <c r="D92" s="30"/>
      <c r="E92" s="30" t="str">
        <f t="shared" si="6"/>
        <v/>
      </c>
      <c r="F92" s="36">
        <f t="shared" si="7"/>
        <v>1</v>
      </c>
      <c r="G92" s="4"/>
    </row>
    <row r="93" spans="1:7" ht="132" x14ac:dyDescent="0.25">
      <c r="A93" s="27">
        <v>79</v>
      </c>
      <c r="B93" s="34" t="s">
        <v>149</v>
      </c>
      <c r="C93" s="35" t="s">
        <v>16</v>
      </c>
      <c r="D93" s="30"/>
      <c r="E93" s="30" t="str">
        <f t="shared" si="6"/>
        <v/>
      </c>
      <c r="F93" s="36">
        <f t="shared" si="7"/>
        <v>1</v>
      </c>
      <c r="G93" s="4"/>
    </row>
    <row r="94" spans="1:7" ht="15.75" thickBot="1" x14ac:dyDescent="0.3">
      <c r="A94" s="33">
        <v>80</v>
      </c>
      <c r="B94" s="42" t="s">
        <v>103</v>
      </c>
      <c r="C94" s="35" t="s">
        <v>16</v>
      </c>
      <c r="D94" s="30"/>
      <c r="E94" s="30" t="str">
        <f t="shared" si="6"/>
        <v/>
      </c>
      <c r="F94" s="36">
        <f t="shared" si="7"/>
        <v>1</v>
      </c>
      <c r="G94" s="4"/>
    </row>
    <row r="95" spans="1:7" ht="36" x14ac:dyDescent="0.25">
      <c r="A95" s="27">
        <v>81</v>
      </c>
      <c r="B95" s="34" t="s">
        <v>104</v>
      </c>
      <c r="C95" s="35" t="s">
        <v>16</v>
      </c>
      <c r="D95" s="30"/>
      <c r="E95" s="30" t="str">
        <f t="shared" si="6"/>
        <v/>
      </c>
      <c r="F95" s="36">
        <f t="shared" si="7"/>
        <v>1</v>
      </c>
      <c r="G95" s="4"/>
    </row>
    <row r="96" spans="1:7" ht="15.75" thickBot="1" x14ac:dyDescent="0.3">
      <c r="A96" s="33">
        <v>82</v>
      </c>
      <c r="B96" s="34" t="s">
        <v>105</v>
      </c>
      <c r="C96" s="35" t="s">
        <v>16</v>
      </c>
      <c r="D96" s="30"/>
      <c r="E96" s="30" t="str">
        <f t="shared" si="6"/>
        <v/>
      </c>
      <c r="F96" s="36">
        <f t="shared" si="7"/>
        <v>1</v>
      </c>
      <c r="G96" s="4"/>
    </row>
    <row r="97" spans="1:7" x14ac:dyDescent="0.25">
      <c r="A97" s="27">
        <v>83</v>
      </c>
      <c r="B97" s="34" t="s">
        <v>106</v>
      </c>
      <c r="C97" s="35" t="s">
        <v>16</v>
      </c>
      <c r="D97" s="30"/>
      <c r="E97" s="30" t="str">
        <f t="shared" si="6"/>
        <v/>
      </c>
      <c r="F97" s="36">
        <f t="shared" si="7"/>
        <v>1</v>
      </c>
      <c r="G97" s="4"/>
    </row>
    <row r="98" spans="1:7" ht="60.75" thickBot="1" x14ac:dyDescent="0.3">
      <c r="A98" s="33">
        <v>84</v>
      </c>
      <c r="B98" s="34" t="s">
        <v>107</v>
      </c>
      <c r="C98" s="35" t="s">
        <v>16</v>
      </c>
      <c r="D98" s="30"/>
      <c r="E98" s="30" t="str">
        <f t="shared" si="6"/>
        <v/>
      </c>
      <c r="F98" s="36">
        <f t="shared" si="7"/>
        <v>1</v>
      </c>
      <c r="G98" s="4"/>
    </row>
    <row r="99" spans="1:7" ht="24" x14ac:dyDescent="0.25">
      <c r="A99" s="27">
        <v>85</v>
      </c>
      <c r="B99" s="34" t="s">
        <v>108</v>
      </c>
      <c r="C99" s="35" t="s">
        <v>16</v>
      </c>
      <c r="D99" s="30"/>
      <c r="E99" s="30" t="str">
        <f t="shared" si="6"/>
        <v/>
      </c>
      <c r="F99" s="36">
        <f t="shared" si="7"/>
        <v>1</v>
      </c>
      <c r="G99" s="4"/>
    </row>
    <row r="100" spans="1:7" ht="15.75" thickBot="1" x14ac:dyDescent="0.3">
      <c r="A100" s="33">
        <v>86</v>
      </c>
      <c r="B100" s="34" t="s">
        <v>109</v>
      </c>
      <c r="C100" s="35" t="s">
        <v>16</v>
      </c>
      <c r="D100" s="30"/>
      <c r="E100" s="30" t="str">
        <f t="shared" si="6"/>
        <v/>
      </c>
      <c r="F100" s="36">
        <f t="shared" si="7"/>
        <v>1</v>
      </c>
      <c r="G100" s="4"/>
    </row>
    <row r="101" spans="1:7" x14ac:dyDescent="0.25">
      <c r="A101" s="27">
        <v>87</v>
      </c>
      <c r="B101" s="34" t="s">
        <v>110</v>
      </c>
      <c r="C101" s="35" t="s">
        <v>16</v>
      </c>
      <c r="D101" s="30"/>
      <c r="E101" s="30" t="str">
        <f t="shared" si="6"/>
        <v/>
      </c>
      <c r="F101" s="36">
        <f t="shared" si="7"/>
        <v>1</v>
      </c>
      <c r="G101" s="4"/>
    </row>
    <row r="102" spans="1:7" ht="15.75" thickBot="1" x14ac:dyDescent="0.3">
      <c r="A102" s="33">
        <v>88</v>
      </c>
      <c r="B102" s="34" t="s">
        <v>111</v>
      </c>
      <c r="C102" s="35" t="s">
        <v>16</v>
      </c>
      <c r="D102" s="30"/>
      <c r="E102" s="30" t="str">
        <f t="shared" si="6"/>
        <v/>
      </c>
      <c r="F102" s="36">
        <f t="shared" si="7"/>
        <v>1</v>
      </c>
      <c r="G102" s="4"/>
    </row>
    <row r="103" spans="1:7" ht="60" x14ac:dyDescent="0.25">
      <c r="A103" s="27">
        <v>89</v>
      </c>
      <c r="B103" s="34" t="s">
        <v>112</v>
      </c>
      <c r="C103" s="35" t="s">
        <v>16</v>
      </c>
      <c r="D103" s="30"/>
      <c r="E103" s="30" t="str">
        <f t="shared" si="6"/>
        <v/>
      </c>
      <c r="F103" s="36">
        <f t="shared" si="7"/>
        <v>1</v>
      </c>
      <c r="G103" s="4"/>
    </row>
    <row r="104" spans="1:7" ht="24.75" thickBot="1" x14ac:dyDescent="0.3">
      <c r="A104" s="33">
        <v>90</v>
      </c>
      <c r="B104" s="38" t="s">
        <v>113</v>
      </c>
      <c r="C104" s="35" t="s">
        <v>16</v>
      </c>
      <c r="D104" s="30"/>
      <c r="E104" s="30" t="str">
        <f t="shared" si="6"/>
        <v/>
      </c>
      <c r="F104" s="36">
        <f t="shared" si="7"/>
        <v>1</v>
      </c>
      <c r="G104" s="4"/>
    </row>
    <row r="105" spans="1:7" ht="36" x14ac:dyDescent="0.25">
      <c r="A105" s="27">
        <v>91</v>
      </c>
      <c r="B105" s="34" t="s">
        <v>114</v>
      </c>
      <c r="C105" s="35" t="s">
        <v>16</v>
      </c>
      <c r="D105" s="30"/>
      <c r="E105" s="30" t="str">
        <f t="shared" si="6"/>
        <v/>
      </c>
      <c r="F105" s="36">
        <f t="shared" si="7"/>
        <v>1</v>
      </c>
      <c r="G105" s="4"/>
    </row>
    <row r="106" spans="1:7" ht="24.75" thickBot="1" x14ac:dyDescent="0.3">
      <c r="A106" s="33">
        <v>92</v>
      </c>
      <c r="B106" s="34" t="s">
        <v>115</v>
      </c>
      <c r="C106" s="35" t="s">
        <v>16</v>
      </c>
      <c r="D106" s="30"/>
      <c r="E106" s="30" t="str">
        <f t="shared" si="6"/>
        <v/>
      </c>
      <c r="F106" s="36">
        <f t="shared" si="7"/>
        <v>1</v>
      </c>
      <c r="G106" s="4"/>
    </row>
    <row r="107" spans="1:7" x14ac:dyDescent="0.25">
      <c r="A107" s="27">
        <v>93</v>
      </c>
      <c r="B107" s="44" t="s">
        <v>116</v>
      </c>
      <c r="C107" s="35" t="s">
        <v>16</v>
      </c>
      <c r="D107" s="30"/>
      <c r="E107" s="30" t="str">
        <f t="shared" si="6"/>
        <v/>
      </c>
      <c r="F107" s="36">
        <f t="shared" si="7"/>
        <v>1</v>
      </c>
      <c r="G107" s="4"/>
    </row>
    <row r="108" spans="1:7" ht="36.75" thickBot="1" x14ac:dyDescent="0.3">
      <c r="A108" s="33">
        <v>94</v>
      </c>
      <c r="B108" s="34" t="s">
        <v>157</v>
      </c>
      <c r="C108" s="35" t="s">
        <v>16</v>
      </c>
      <c r="D108" s="30"/>
      <c r="E108" s="30" t="str">
        <f t="shared" si="6"/>
        <v/>
      </c>
      <c r="F108" s="36">
        <f t="shared" si="7"/>
        <v>1</v>
      </c>
      <c r="G108" s="4"/>
    </row>
    <row r="109" spans="1:7" ht="24" x14ac:dyDescent="0.25">
      <c r="A109" s="27">
        <v>95</v>
      </c>
      <c r="B109" s="34" t="s">
        <v>117</v>
      </c>
      <c r="C109" s="35" t="s">
        <v>16</v>
      </c>
      <c r="D109" s="30"/>
      <c r="E109" s="30" t="str">
        <f t="shared" si="6"/>
        <v/>
      </c>
      <c r="F109" s="36">
        <f t="shared" si="7"/>
        <v>1</v>
      </c>
      <c r="G109" s="4"/>
    </row>
    <row r="110" spans="1:7" ht="24.75" thickBot="1" x14ac:dyDescent="0.3">
      <c r="A110" s="33">
        <v>96</v>
      </c>
      <c r="B110" s="34" t="s">
        <v>118</v>
      </c>
      <c r="C110" s="35" t="s">
        <v>16</v>
      </c>
      <c r="D110" s="30"/>
      <c r="E110" s="30" t="str">
        <f t="shared" si="6"/>
        <v/>
      </c>
      <c r="F110" s="36">
        <f t="shared" si="7"/>
        <v>1</v>
      </c>
      <c r="G110" s="4"/>
    </row>
    <row r="111" spans="1:7" ht="24" x14ac:dyDescent="0.25">
      <c r="A111" s="27">
        <v>97</v>
      </c>
      <c r="B111" s="34" t="s">
        <v>119</v>
      </c>
      <c r="C111" s="35" t="s">
        <v>16</v>
      </c>
      <c r="D111" s="30"/>
      <c r="E111" s="30" t="str">
        <f t="shared" si="6"/>
        <v/>
      </c>
      <c r="F111" s="36">
        <f t="shared" si="7"/>
        <v>1</v>
      </c>
      <c r="G111" s="4"/>
    </row>
    <row r="112" spans="1:7" x14ac:dyDescent="0.25">
      <c r="A112" s="33">
        <v>98</v>
      </c>
      <c r="B112" s="34" t="s">
        <v>120</v>
      </c>
      <c r="C112" s="35" t="s">
        <v>16</v>
      </c>
      <c r="D112" s="30"/>
      <c r="E112" s="30" t="str">
        <f t="shared" si="6"/>
        <v/>
      </c>
      <c r="F112" s="36">
        <f t="shared" si="7"/>
        <v>1</v>
      </c>
      <c r="G112" s="4"/>
    </row>
    <row r="113" spans="1:7" x14ac:dyDescent="0.25">
      <c r="A113" s="35"/>
      <c r="B113" s="45" t="s">
        <v>136</v>
      </c>
      <c r="C113" s="35"/>
      <c r="D113" s="30"/>
      <c r="E113" s="30" t="str">
        <f t="shared" si="6"/>
        <v/>
      </c>
      <c r="F113" s="36"/>
      <c r="G113" s="4"/>
    </row>
    <row r="114" spans="1:7" ht="96" x14ac:dyDescent="0.25">
      <c r="A114" s="35">
        <v>99</v>
      </c>
      <c r="B114" s="42" t="s">
        <v>121</v>
      </c>
      <c r="C114" s="35" t="s">
        <v>16</v>
      </c>
      <c r="D114" s="30"/>
      <c r="E114" s="30" t="str">
        <f t="shared" si="6"/>
        <v/>
      </c>
      <c r="F114" s="36">
        <f t="shared" si="7"/>
        <v>1</v>
      </c>
      <c r="G114" s="4"/>
    </row>
    <row r="115" spans="1:7" x14ac:dyDescent="0.25">
      <c r="A115" s="35">
        <v>100</v>
      </c>
      <c r="B115" s="38" t="s">
        <v>122</v>
      </c>
      <c r="C115" s="35" t="s">
        <v>16</v>
      </c>
      <c r="D115" s="30"/>
      <c r="E115" s="30" t="str">
        <f t="shared" si="6"/>
        <v/>
      </c>
      <c r="F115" s="36">
        <f t="shared" si="7"/>
        <v>1</v>
      </c>
      <c r="G115" s="4"/>
    </row>
    <row r="116" spans="1:7" x14ac:dyDescent="0.25">
      <c r="A116" s="35">
        <v>101</v>
      </c>
      <c r="B116" s="38" t="s">
        <v>123</v>
      </c>
      <c r="C116" s="35" t="s">
        <v>16</v>
      </c>
      <c r="D116" s="30"/>
      <c r="E116" s="30" t="str">
        <f t="shared" si="6"/>
        <v/>
      </c>
      <c r="F116" s="36">
        <f t="shared" si="7"/>
        <v>1</v>
      </c>
      <c r="G116" s="4"/>
    </row>
    <row r="117" spans="1:7" x14ac:dyDescent="0.25">
      <c r="A117" s="35">
        <v>102</v>
      </c>
      <c r="B117" s="38" t="s">
        <v>124</v>
      </c>
      <c r="C117" s="35" t="s">
        <v>16</v>
      </c>
      <c r="D117" s="30"/>
      <c r="E117" s="30" t="str">
        <f t="shared" si="6"/>
        <v/>
      </c>
      <c r="F117" s="36">
        <f t="shared" si="7"/>
        <v>1</v>
      </c>
      <c r="G117" s="4"/>
    </row>
    <row r="118" spans="1:7" x14ac:dyDescent="0.25">
      <c r="A118" s="35">
        <v>103</v>
      </c>
      <c r="B118" s="38" t="s">
        <v>125</v>
      </c>
      <c r="C118" s="35" t="s">
        <v>16</v>
      </c>
      <c r="D118" s="30"/>
      <c r="E118" s="30" t="str">
        <f t="shared" si="6"/>
        <v/>
      </c>
      <c r="F118" s="36">
        <f t="shared" si="7"/>
        <v>1</v>
      </c>
      <c r="G118" s="4"/>
    </row>
    <row r="119" spans="1:7" x14ac:dyDescent="0.25">
      <c r="A119" s="35">
        <v>104</v>
      </c>
      <c r="B119" s="38" t="s">
        <v>126</v>
      </c>
      <c r="C119" s="35" t="s">
        <v>16</v>
      </c>
      <c r="D119" s="30"/>
      <c r="E119" s="30" t="str">
        <f t="shared" si="6"/>
        <v/>
      </c>
      <c r="F119" s="36">
        <f t="shared" si="7"/>
        <v>1</v>
      </c>
      <c r="G119" s="4"/>
    </row>
    <row r="120" spans="1:7" x14ac:dyDescent="0.25">
      <c r="A120" s="35">
        <v>105</v>
      </c>
      <c r="B120" s="38" t="s">
        <v>127</v>
      </c>
      <c r="C120" s="35" t="s">
        <v>16</v>
      </c>
      <c r="D120" s="30"/>
      <c r="E120" s="30" t="str">
        <f t="shared" si="6"/>
        <v/>
      </c>
      <c r="F120" s="36">
        <f t="shared" si="7"/>
        <v>1</v>
      </c>
      <c r="G120" s="4"/>
    </row>
    <row r="121" spans="1:7" x14ac:dyDescent="0.25">
      <c r="A121" s="35">
        <v>106</v>
      </c>
      <c r="B121" s="38" t="s">
        <v>128</v>
      </c>
      <c r="C121" s="35" t="s">
        <v>16</v>
      </c>
      <c r="D121" s="30"/>
      <c r="E121" s="30" t="str">
        <f t="shared" si="6"/>
        <v/>
      </c>
      <c r="F121" s="36">
        <f t="shared" si="7"/>
        <v>1</v>
      </c>
      <c r="G121" s="4"/>
    </row>
    <row r="122" spans="1:7" x14ac:dyDescent="0.25">
      <c r="A122" s="35">
        <v>107</v>
      </c>
      <c r="B122" s="38" t="s">
        <v>129</v>
      </c>
      <c r="C122" s="35" t="s">
        <v>16</v>
      </c>
      <c r="D122" s="30"/>
      <c r="E122" s="30" t="str">
        <f t="shared" si="6"/>
        <v/>
      </c>
      <c r="F122" s="36">
        <f t="shared" si="7"/>
        <v>1</v>
      </c>
      <c r="G122" s="4"/>
    </row>
    <row r="123" spans="1:7" x14ac:dyDescent="0.25">
      <c r="A123" s="35">
        <v>108</v>
      </c>
      <c r="B123" s="38" t="s">
        <v>130</v>
      </c>
      <c r="C123" s="35" t="s">
        <v>16</v>
      </c>
      <c r="D123" s="30"/>
      <c r="E123" s="30" t="str">
        <f t="shared" si="6"/>
        <v/>
      </c>
      <c r="F123" s="36">
        <f t="shared" si="7"/>
        <v>1</v>
      </c>
      <c r="G123" s="4"/>
    </row>
    <row r="124" spans="1:7" x14ac:dyDescent="0.25">
      <c r="A124" s="35">
        <v>109</v>
      </c>
      <c r="B124" s="38" t="s">
        <v>131</v>
      </c>
      <c r="C124" s="35" t="s">
        <v>16</v>
      </c>
      <c r="D124" s="30"/>
      <c r="E124" s="30" t="str">
        <f t="shared" si="6"/>
        <v/>
      </c>
      <c r="F124" s="36">
        <f t="shared" si="7"/>
        <v>1</v>
      </c>
      <c r="G124" s="4"/>
    </row>
    <row r="125" spans="1:7" x14ac:dyDescent="0.25">
      <c r="A125" s="35">
        <v>110</v>
      </c>
      <c r="B125" s="40" t="s">
        <v>132</v>
      </c>
      <c r="C125" s="35" t="s">
        <v>16</v>
      </c>
      <c r="D125" s="30"/>
      <c r="E125" s="30" t="str">
        <f t="shared" si="6"/>
        <v/>
      </c>
      <c r="F125" s="36">
        <f t="shared" si="7"/>
        <v>1</v>
      </c>
      <c r="G125" s="4"/>
    </row>
    <row r="126" spans="1:7" x14ac:dyDescent="0.25">
      <c r="A126" s="35">
        <v>111</v>
      </c>
      <c r="B126" s="38" t="s">
        <v>133</v>
      </c>
      <c r="C126" s="35" t="s">
        <v>16</v>
      </c>
      <c r="D126" s="30"/>
      <c r="E126" s="30" t="str">
        <f t="shared" si="6"/>
        <v/>
      </c>
      <c r="F126" s="36">
        <f t="shared" si="7"/>
        <v>1</v>
      </c>
      <c r="G126" s="4"/>
    </row>
    <row r="127" spans="1:7" x14ac:dyDescent="0.25">
      <c r="A127" s="35">
        <v>112</v>
      </c>
      <c r="B127" s="38" t="s">
        <v>134</v>
      </c>
      <c r="C127" s="35" t="s">
        <v>16</v>
      </c>
      <c r="D127" s="30"/>
      <c r="E127" s="30" t="str">
        <f t="shared" si="6"/>
        <v/>
      </c>
      <c r="F127" s="36">
        <f t="shared" si="7"/>
        <v>1</v>
      </c>
      <c r="G127" s="4"/>
    </row>
    <row r="128" spans="1:7" x14ac:dyDescent="0.25">
      <c r="A128" s="35">
        <v>113</v>
      </c>
      <c r="B128" s="38" t="s">
        <v>135</v>
      </c>
      <c r="C128" s="35" t="s">
        <v>16</v>
      </c>
      <c r="D128" s="30"/>
      <c r="E128" s="30" t="str">
        <f t="shared" si="6"/>
        <v/>
      </c>
      <c r="F128" s="36">
        <f t="shared" si="7"/>
        <v>1</v>
      </c>
      <c r="G128" s="4"/>
    </row>
    <row r="129" spans="1:7" ht="36" x14ac:dyDescent="0.25">
      <c r="A129" s="35">
        <v>114</v>
      </c>
      <c r="B129" s="38" t="s">
        <v>137</v>
      </c>
      <c r="C129" s="35" t="s">
        <v>16</v>
      </c>
      <c r="D129" s="30"/>
      <c r="E129" s="30" t="str">
        <f t="shared" si="6"/>
        <v/>
      </c>
      <c r="F129" s="36">
        <f t="shared" si="7"/>
        <v>1</v>
      </c>
      <c r="G129" s="4"/>
    </row>
    <row r="130" spans="1:7" ht="24" x14ac:dyDescent="0.25">
      <c r="A130" s="35">
        <v>115</v>
      </c>
      <c r="B130" s="38" t="s">
        <v>150</v>
      </c>
      <c r="C130" s="35" t="s">
        <v>16</v>
      </c>
      <c r="D130" s="30"/>
      <c r="E130" s="30" t="str">
        <f t="shared" si="6"/>
        <v/>
      </c>
      <c r="F130" s="36">
        <f t="shared" si="7"/>
        <v>1</v>
      </c>
      <c r="G130" s="4"/>
    </row>
    <row r="131" spans="1:7" x14ac:dyDescent="0.25">
      <c r="A131" s="35">
        <v>116</v>
      </c>
      <c r="B131" s="38" t="s">
        <v>138</v>
      </c>
      <c r="C131" s="35" t="s">
        <v>16</v>
      </c>
      <c r="D131" s="30"/>
      <c r="E131" s="30" t="str">
        <f t="shared" si="6"/>
        <v/>
      </c>
      <c r="F131" s="36">
        <f t="shared" si="7"/>
        <v>1</v>
      </c>
      <c r="G131" s="4"/>
    </row>
    <row r="132" spans="1:7" ht="120" x14ac:dyDescent="0.25">
      <c r="A132" s="35">
        <v>117</v>
      </c>
      <c r="B132" s="38" t="s">
        <v>158</v>
      </c>
      <c r="C132" s="35" t="s">
        <v>16</v>
      </c>
      <c r="D132" s="30"/>
      <c r="E132" s="30" t="str">
        <f t="shared" si="6"/>
        <v/>
      </c>
      <c r="F132" s="36">
        <f t="shared" si="7"/>
        <v>1</v>
      </c>
      <c r="G132" s="4"/>
    </row>
    <row r="133" spans="1:7" ht="48" x14ac:dyDescent="0.25">
      <c r="A133" s="35">
        <v>118</v>
      </c>
      <c r="B133" s="38" t="s">
        <v>159</v>
      </c>
      <c r="C133" s="35" t="s">
        <v>16</v>
      </c>
      <c r="D133" s="30"/>
      <c r="E133" s="30" t="str">
        <f t="shared" si="6"/>
        <v/>
      </c>
      <c r="F133" s="36">
        <f t="shared" si="7"/>
        <v>1</v>
      </c>
      <c r="G133" s="4"/>
    </row>
    <row r="134" spans="1:7" ht="24" x14ac:dyDescent="0.25">
      <c r="A134" s="35">
        <v>119</v>
      </c>
      <c r="B134" s="38" t="s">
        <v>160</v>
      </c>
      <c r="C134" s="35" t="s">
        <v>16</v>
      </c>
      <c r="D134" s="30"/>
      <c r="E134" s="30" t="str">
        <f t="shared" si="6"/>
        <v/>
      </c>
      <c r="F134" s="36">
        <f t="shared" si="7"/>
        <v>1</v>
      </c>
      <c r="G134" s="4"/>
    </row>
    <row r="135" spans="1:7" ht="24" x14ac:dyDescent="0.25">
      <c r="A135" s="35">
        <v>120</v>
      </c>
      <c r="B135" s="38" t="s">
        <v>161</v>
      </c>
      <c r="C135" s="35" t="s">
        <v>16</v>
      </c>
      <c r="D135" s="30"/>
      <c r="E135" s="30" t="str">
        <f t="shared" si="6"/>
        <v/>
      </c>
      <c r="F135" s="36">
        <f t="shared" si="7"/>
        <v>1</v>
      </c>
      <c r="G135" s="4"/>
    </row>
    <row r="136" spans="1:7" ht="36" x14ac:dyDescent="0.25">
      <c r="A136" s="35">
        <v>121</v>
      </c>
      <c r="B136" s="38" t="s">
        <v>162</v>
      </c>
      <c r="C136" s="35" t="s">
        <v>16</v>
      </c>
      <c r="D136" s="30"/>
      <c r="E136" s="30" t="str">
        <f t="shared" si="6"/>
        <v/>
      </c>
      <c r="F136" s="36">
        <f t="shared" si="7"/>
        <v>1</v>
      </c>
      <c r="G136" s="4"/>
    </row>
    <row r="137" spans="1:7" ht="36" x14ac:dyDescent="0.25">
      <c r="A137" s="35">
        <v>122</v>
      </c>
      <c r="B137" s="38" t="s">
        <v>163</v>
      </c>
      <c r="C137" s="35" t="s">
        <v>16</v>
      </c>
      <c r="D137" s="30"/>
      <c r="E137" s="30" t="str">
        <f t="shared" si="6"/>
        <v/>
      </c>
      <c r="F137" s="36">
        <f t="shared" si="7"/>
        <v>1</v>
      </c>
      <c r="G137" s="4"/>
    </row>
    <row r="138" spans="1:7" ht="36" x14ac:dyDescent="0.25">
      <c r="A138" s="35">
        <v>123</v>
      </c>
      <c r="B138" s="38" t="s">
        <v>164</v>
      </c>
      <c r="C138" s="35" t="s">
        <v>16</v>
      </c>
      <c r="D138" s="30"/>
      <c r="E138" s="30" t="str">
        <f t="shared" si="6"/>
        <v/>
      </c>
      <c r="F138" s="36">
        <f t="shared" si="7"/>
        <v>1</v>
      </c>
      <c r="G138" s="4"/>
    </row>
    <row r="139" spans="1:7" ht="36" x14ac:dyDescent="0.25">
      <c r="A139" s="35">
        <v>124</v>
      </c>
      <c r="B139" s="38" t="s">
        <v>165</v>
      </c>
      <c r="C139" s="35" t="s">
        <v>16</v>
      </c>
      <c r="D139" s="30"/>
      <c r="E139" s="30" t="str">
        <f t="shared" si="6"/>
        <v/>
      </c>
      <c r="F139" s="36">
        <f t="shared" si="7"/>
        <v>1</v>
      </c>
      <c r="G139" s="4"/>
    </row>
    <row r="140" spans="1:7" x14ac:dyDescent="0.25">
      <c r="A140" s="35">
        <v>125</v>
      </c>
      <c r="B140" s="38" t="s">
        <v>166</v>
      </c>
      <c r="C140" s="35" t="s">
        <v>16</v>
      </c>
      <c r="D140" s="30"/>
      <c r="E140" s="30" t="str">
        <f t="shared" si="6"/>
        <v/>
      </c>
      <c r="F140" s="36">
        <f t="shared" si="7"/>
        <v>1</v>
      </c>
      <c r="G140" s="4"/>
    </row>
    <row r="141" spans="1:7" ht="24" x14ac:dyDescent="0.25">
      <c r="A141" s="35">
        <v>126</v>
      </c>
      <c r="B141" s="38" t="s">
        <v>167</v>
      </c>
      <c r="C141" s="35" t="s">
        <v>16</v>
      </c>
      <c r="D141" s="30"/>
      <c r="E141" s="30" t="str">
        <f t="shared" si="6"/>
        <v/>
      </c>
      <c r="F141" s="36">
        <f t="shared" si="7"/>
        <v>1</v>
      </c>
      <c r="G141" s="4"/>
    </row>
    <row r="142" spans="1:7" x14ac:dyDescent="0.25">
      <c r="A142" s="35">
        <v>127</v>
      </c>
      <c r="B142" s="38" t="s">
        <v>168</v>
      </c>
      <c r="C142" s="35" t="s">
        <v>16</v>
      </c>
      <c r="D142" s="30"/>
      <c r="E142" s="30" t="str">
        <f t="shared" si="6"/>
        <v/>
      </c>
      <c r="F142" s="36">
        <f t="shared" si="7"/>
        <v>1</v>
      </c>
      <c r="G142" s="4"/>
    </row>
    <row r="143" spans="1:7" ht="36" x14ac:dyDescent="0.25">
      <c r="A143" s="35">
        <v>128</v>
      </c>
      <c r="B143" s="38" t="s">
        <v>169</v>
      </c>
      <c r="C143" s="35" t="s">
        <v>16</v>
      </c>
      <c r="D143" s="30"/>
      <c r="E143" s="30" t="str">
        <f t="shared" si="6"/>
        <v/>
      </c>
      <c r="F143" s="36">
        <f t="shared" si="7"/>
        <v>1</v>
      </c>
      <c r="G143" s="4"/>
    </row>
    <row r="144" spans="1:7" ht="48" x14ac:dyDescent="0.25">
      <c r="A144" s="35">
        <v>129</v>
      </c>
      <c r="B144" s="38" t="s">
        <v>170</v>
      </c>
      <c r="C144" s="35" t="s">
        <v>16</v>
      </c>
      <c r="D144" s="30"/>
      <c r="E144" s="30" t="str">
        <f t="shared" si="6"/>
        <v/>
      </c>
      <c r="F144" s="36">
        <f t="shared" si="7"/>
        <v>1</v>
      </c>
      <c r="G144" s="4"/>
    </row>
    <row r="145" spans="1:7" ht="132" x14ac:dyDescent="0.25">
      <c r="A145" s="35">
        <v>130</v>
      </c>
      <c r="B145" s="38" t="s">
        <v>171</v>
      </c>
      <c r="C145" s="35" t="s">
        <v>16</v>
      </c>
      <c r="D145" s="30"/>
      <c r="E145" s="30" t="str">
        <f>IF(C145="[P]","",(IF(G145="ANO",D145,"")))</f>
        <v/>
      </c>
      <c r="F145" s="36">
        <f>IF(C145="[NP]","",(IF(G145="ANO","",1)))</f>
        <v>1</v>
      </c>
      <c r="G145" s="4"/>
    </row>
    <row r="146" spans="1:7" x14ac:dyDescent="0.25">
      <c r="A146" s="35">
        <v>131</v>
      </c>
      <c r="B146" s="38" t="s">
        <v>172</v>
      </c>
      <c r="C146" s="35" t="s">
        <v>16</v>
      </c>
      <c r="D146" s="30"/>
      <c r="E146" s="30" t="str">
        <f>IF(C146="[P]","",(IF(G146="ANO",D146,"")))</f>
        <v/>
      </c>
      <c r="F146" s="36">
        <f>IF(C146="[NP]","",(IF(G146="ANO","",1)))</f>
        <v>1</v>
      </c>
      <c r="G146" s="4"/>
    </row>
    <row r="147" spans="1:7" x14ac:dyDescent="0.25">
      <c r="A147" s="35">
        <v>132</v>
      </c>
      <c r="B147" s="42" t="s">
        <v>173</v>
      </c>
      <c r="C147" s="35" t="s">
        <v>16</v>
      </c>
      <c r="D147" s="30"/>
      <c r="E147" s="30" t="str">
        <f t="shared" si="6"/>
        <v/>
      </c>
      <c r="F147" s="36">
        <f t="shared" si="7"/>
        <v>1</v>
      </c>
      <c r="G147" s="4"/>
    </row>
    <row r="148" spans="1:7" ht="36" x14ac:dyDescent="0.25">
      <c r="A148" s="35">
        <v>133</v>
      </c>
      <c r="B148" s="42" t="s">
        <v>174</v>
      </c>
      <c r="C148" s="35" t="s">
        <v>16</v>
      </c>
      <c r="D148" s="30"/>
      <c r="E148" s="30" t="str">
        <f t="shared" si="6"/>
        <v/>
      </c>
      <c r="F148" s="36">
        <f t="shared" si="7"/>
        <v>1</v>
      </c>
      <c r="G148" s="4"/>
    </row>
    <row r="149" spans="1:7" x14ac:dyDescent="0.25">
      <c r="A149" s="35">
        <v>134</v>
      </c>
      <c r="B149" s="42" t="s">
        <v>175</v>
      </c>
      <c r="C149" s="35" t="s">
        <v>16</v>
      </c>
      <c r="D149" s="30"/>
      <c r="E149" s="30" t="str">
        <f>IF(C149="[P]","",(IF(G149="ANO",D149,"")))</f>
        <v/>
      </c>
      <c r="F149" s="36">
        <f t="shared" si="7"/>
        <v>1</v>
      </c>
      <c r="G149" s="4"/>
    </row>
    <row r="150" spans="1:7" x14ac:dyDescent="0.25">
      <c r="A150" s="35">
        <v>135</v>
      </c>
      <c r="B150" s="42" t="s">
        <v>176</v>
      </c>
      <c r="C150" s="35" t="s">
        <v>16</v>
      </c>
      <c r="D150" s="30"/>
      <c r="E150" s="30" t="str">
        <f t="shared" si="6"/>
        <v/>
      </c>
      <c r="F150" s="36">
        <f t="shared" si="7"/>
        <v>1</v>
      </c>
      <c r="G150" s="4"/>
    </row>
    <row r="151" spans="1:7" ht="24" x14ac:dyDescent="0.25">
      <c r="A151" s="35">
        <v>136</v>
      </c>
      <c r="B151" s="37" t="s">
        <v>177</v>
      </c>
      <c r="C151" s="35" t="s">
        <v>16</v>
      </c>
      <c r="D151" s="30"/>
      <c r="E151" s="30" t="str">
        <f t="shared" ref="E151:E194" si="8">IF(C151="[P]","",(IF(G151="ANO",D151,"")))</f>
        <v/>
      </c>
      <c r="F151" s="36">
        <f t="shared" si="7"/>
        <v>1</v>
      </c>
      <c r="G151" s="4"/>
    </row>
    <row r="152" spans="1:7" ht="48" x14ac:dyDescent="0.25">
      <c r="A152" s="35">
        <v>137</v>
      </c>
      <c r="B152" s="37" t="s">
        <v>178</v>
      </c>
      <c r="C152" s="35" t="s">
        <v>16</v>
      </c>
      <c r="D152" s="30"/>
      <c r="E152" s="30" t="str">
        <f t="shared" si="8"/>
        <v/>
      </c>
      <c r="F152" s="36">
        <f t="shared" ref="F152:F194" si="9">IF(C152="[NP]","",(IF(G152="ANO","",1)))</f>
        <v>1</v>
      </c>
      <c r="G152" s="4"/>
    </row>
    <row r="153" spans="1:7" ht="24" x14ac:dyDescent="0.25">
      <c r="A153" s="35">
        <v>138</v>
      </c>
      <c r="B153" s="42" t="s">
        <v>179</v>
      </c>
      <c r="C153" s="35" t="s">
        <v>16</v>
      </c>
      <c r="D153" s="30"/>
      <c r="E153" s="30" t="str">
        <f t="shared" si="8"/>
        <v/>
      </c>
      <c r="F153" s="36">
        <f t="shared" si="9"/>
        <v>1</v>
      </c>
      <c r="G153" s="4"/>
    </row>
    <row r="154" spans="1:7" ht="24" x14ac:dyDescent="0.25">
      <c r="A154" s="35">
        <v>139</v>
      </c>
      <c r="B154" s="42" t="s">
        <v>180</v>
      </c>
      <c r="C154" s="35" t="s">
        <v>16</v>
      </c>
      <c r="D154" s="30"/>
      <c r="E154" s="30" t="str">
        <f t="shared" si="8"/>
        <v/>
      </c>
      <c r="F154" s="36">
        <f t="shared" si="9"/>
        <v>1</v>
      </c>
      <c r="G154" s="4"/>
    </row>
    <row r="155" spans="1:7" x14ac:dyDescent="0.25">
      <c r="A155" s="35">
        <v>140</v>
      </c>
      <c r="B155" s="42" t="s">
        <v>186</v>
      </c>
      <c r="C155" s="35" t="s">
        <v>16</v>
      </c>
      <c r="D155" s="30"/>
      <c r="E155" s="30" t="str">
        <f t="shared" si="8"/>
        <v/>
      </c>
      <c r="F155" s="36">
        <f t="shared" si="9"/>
        <v>1</v>
      </c>
      <c r="G155" s="4"/>
    </row>
    <row r="156" spans="1:7" x14ac:dyDescent="0.25">
      <c r="A156" s="35">
        <v>141</v>
      </c>
      <c r="B156" s="42" t="s">
        <v>181</v>
      </c>
      <c r="C156" s="35" t="s">
        <v>16</v>
      </c>
      <c r="D156" s="30"/>
      <c r="E156" s="30" t="str">
        <f t="shared" si="8"/>
        <v/>
      </c>
      <c r="F156" s="36">
        <f t="shared" si="9"/>
        <v>1</v>
      </c>
      <c r="G156" s="4"/>
    </row>
    <row r="157" spans="1:7" ht="24" x14ac:dyDescent="0.25">
      <c r="A157" s="35">
        <v>142</v>
      </c>
      <c r="B157" s="42" t="s">
        <v>182</v>
      </c>
      <c r="C157" s="35" t="s">
        <v>16</v>
      </c>
      <c r="D157" s="30"/>
      <c r="E157" s="30" t="str">
        <f t="shared" si="8"/>
        <v/>
      </c>
      <c r="F157" s="36">
        <f t="shared" si="9"/>
        <v>1</v>
      </c>
      <c r="G157" s="4"/>
    </row>
    <row r="158" spans="1:7" ht="24" x14ac:dyDescent="0.25">
      <c r="A158" s="35">
        <v>143</v>
      </c>
      <c r="B158" s="42" t="s">
        <v>183</v>
      </c>
      <c r="C158" s="35" t="s">
        <v>16</v>
      </c>
      <c r="D158" s="30"/>
      <c r="E158" s="30" t="str">
        <f t="shared" si="8"/>
        <v/>
      </c>
      <c r="F158" s="36">
        <f t="shared" si="9"/>
        <v>1</v>
      </c>
      <c r="G158" s="4"/>
    </row>
    <row r="159" spans="1:7" x14ac:dyDescent="0.25">
      <c r="A159" s="35">
        <v>144</v>
      </c>
      <c r="B159" s="42" t="s">
        <v>184</v>
      </c>
      <c r="C159" s="35" t="s">
        <v>16</v>
      </c>
      <c r="D159" s="30"/>
      <c r="E159" s="30" t="str">
        <f t="shared" si="8"/>
        <v/>
      </c>
      <c r="F159" s="36">
        <f t="shared" si="9"/>
        <v>1</v>
      </c>
      <c r="G159" s="4"/>
    </row>
    <row r="160" spans="1:7" x14ac:dyDescent="0.25">
      <c r="A160" s="35">
        <v>145</v>
      </c>
      <c r="B160" s="42" t="s">
        <v>185</v>
      </c>
      <c r="C160" s="35" t="s">
        <v>16</v>
      </c>
      <c r="D160" s="30"/>
      <c r="E160" s="30" t="str">
        <f t="shared" si="8"/>
        <v/>
      </c>
      <c r="F160" s="36">
        <f t="shared" si="9"/>
        <v>1</v>
      </c>
      <c r="G160" s="4"/>
    </row>
    <row r="161" spans="1:7" ht="24" x14ac:dyDescent="0.25">
      <c r="A161" s="35">
        <v>146</v>
      </c>
      <c r="B161" s="42" t="s">
        <v>187</v>
      </c>
      <c r="C161" s="35" t="s">
        <v>16</v>
      </c>
      <c r="D161" s="30"/>
      <c r="E161" s="30" t="str">
        <f t="shared" si="8"/>
        <v/>
      </c>
      <c r="F161" s="36">
        <f t="shared" si="9"/>
        <v>1</v>
      </c>
      <c r="G161" s="4"/>
    </row>
    <row r="162" spans="1:7" ht="24" x14ac:dyDescent="0.25">
      <c r="A162" s="35">
        <v>147</v>
      </c>
      <c r="B162" s="42" t="s">
        <v>188</v>
      </c>
      <c r="C162" s="35" t="s">
        <v>16</v>
      </c>
      <c r="D162" s="30"/>
      <c r="E162" s="30" t="str">
        <f t="shared" si="8"/>
        <v/>
      </c>
      <c r="F162" s="36">
        <f t="shared" si="9"/>
        <v>1</v>
      </c>
      <c r="G162" s="4"/>
    </row>
    <row r="163" spans="1:7" ht="24" x14ac:dyDescent="0.25">
      <c r="A163" s="35">
        <v>148</v>
      </c>
      <c r="B163" s="42" t="s">
        <v>189</v>
      </c>
      <c r="C163" s="35" t="s">
        <v>16</v>
      </c>
      <c r="D163" s="30"/>
      <c r="E163" s="30" t="str">
        <f t="shared" si="8"/>
        <v/>
      </c>
      <c r="F163" s="36">
        <f t="shared" si="9"/>
        <v>1</v>
      </c>
      <c r="G163" s="4"/>
    </row>
    <row r="164" spans="1:7" ht="24" x14ac:dyDescent="0.25">
      <c r="A164" s="35">
        <v>149</v>
      </c>
      <c r="B164" s="42" t="s">
        <v>190</v>
      </c>
      <c r="C164" s="35" t="s">
        <v>16</v>
      </c>
      <c r="D164" s="30"/>
      <c r="E164" s="30" t="str">
        <f t="shared" si="8"/>
        <v/>
      </c>
      <c r="F164" s="36">
        <f t="shared" si="9"/>
        <v>1</v>
      </c>
      <c r="G164" s="4"/>
    </row>
    <row r="165" spans="1:7" ht="24" x14ac:dyDescent="0.25">
      <c r="A165" s="35">
        <v>150</v>
      </c>
      <c r="B165" s="42" t="s">
        <v>191</v>
      </c>
      <c r="C165" s="35" t="s">
        <v>16</v>
      </c>
      <c r="D165" s="30"/>
      <c r="E165" s="30" t="str">
        <f t="shared" si="8"/>
        <v/>
      </c>
      <c r="F165" s="36">
        <f t="shared" si="9"/>
        <v>1</v>
      </c>
      <c r="G165" s="4"/>
    </row>
    <row r="166" spans="1:7" ht="48" x14ac:dyDescent="0.25">
      <c r="A166" s="35">
        <v>151</v>
      </c>
      <c r="B166" s="42" t="s">
        <v>192</v>
      </c>
      <c r="C166" s="35" t="s">
        <v>16</v>
      </c>
      <c r="D166" s="30"/>
      <c r="E166" s="30" t="str">
        <f t="shared" si="8"/>
        <v/>
      </c>
      <c r="F166" s="36">
        <f t="shared" si="9"/>
        <v>1</v>
      </c>
      <c r="G166" s="4"/>
    </row>
    <row r="167" spans="1:7" ht="24" x14ac:dyDescent="0.25">
      <c r="A167" s="35">
        <v>152</v>
      </c>
      <c r="B167" s="34" t="s">
        <v>193</v>
      </c>
      <c r="C167" s="35" t="s">
        <v>16</v>
      </c>
      <c r="D167" s="30"/>
      <c r="E167" s="30" t="str">
        <f t="shared" si="8"/>
        <v/>
      </c>
      <c r="F167" s="36">
        <f t="shared" si="9"/>
        <v>1</v>
      </c>
      <c r="G167" s="4"/>
    </row>
    <row r="168" spans="1:7" ht="24" x14ac:dyDescent="0.25">
      <c r="A168" s="35">
        <v>153</v>
      </c>
      <c r="B168" s="37" t="s">
        <v>194</v>
      </c>
      <c r="C168" s="35" t="s">
        <v>16</v>
      </c>
      <c r="D168" s="30"/>
      <c r="E168" s="30" t="str">
        <f t="shared" si="8"/>
        <v/>
      </c>
      <c r="F168" s="36">
        <f t="shared" si="9"/>
        <v>1</v>
      </c>
      <c r="G168" s="4"/>
    </row>
    <row r="169" spans="1:7" x14ac:dyDescent="0.25">
      <c r="A169" s="35">
        <v>154</v>
      </c>
      <c r="B169" s="37" t="s">
        <v>195</v>
      </c>
      <c r="C169" s="35" t="s">
        <v>16</v>
      </c>
      <c r="D169" s="30"/>
      <c r="E169" s="30" t="str">
        <f t="shared" si="8"/>
        <v/>
      </c>
      <c r="F169" s="36">
        <f t="shared" si="9"/>
        <v>1</v>
      </c>
      <c r="G169" s="4"/>
    </row>
    <row r="170" spans="1:7" ht="36" x14ac:dyDescent="0.25">
      <c r="A170" s="35">
        <v>155</v>
      </c>
      <c r="B170" s="37" t="s">
        <v>196</v>
      </c>
      <c r="C170" s="35" t="s">
        <v>16</v>
      </c>
      <c r="D170" s="30"/>
      <c r="E170" s="30" t="str">
        <f t="shared" si="8"/>
        <v/>
      </c>
      <c r="F170" s="36">
        <f t="shared" si="9"/>
        <v>1</v>
      </c>
      <c r="G170" s="4"/>
    </row>
    <row r="171" spans="1:7" ht="36" x14ac:dyDescent="0.25">
      <c r="A171" s="35">
        <v>156</v>
      </c>
      <c r="B171" s="37" t="s">
        <v>197</v>
      </c>
      <c r="C171" s="35" t="s">
        <v>16</v>
      </c>
      <c r="D171" s="30"/>
      <c r="E171" s="30" t="str">
        <f t="shared" si="8"/>
        <v/>
      </c>
      <c r="F171" s="36">
        <f t="shared" si="9"/>
        <v>1</v>
      </c>
      <c r="G171" s="4"/>
    </row>
    <row r="172" spans="1:7" x14ac:dyDescent="0.25">
      <c r="A172" s="35">
        <v>157</v>
      </c>
      <c r="B172" s="37" t="s">
        <v>198</v>
      </c>
      <c r="C172" s="35" t="s">
        <v>16</v>
      </c>
      <c r="D172" s="30"/>
      <c r="E172" s="30" t="str">
        <f t="shared" si="8"/>
        <v/>
      </c>
      <c r="F172" s="36">
        <f t="shared" si="9"/>
        <v>1</v>
      </c>
      <c r="G172" s="4"/>
    </row>
    <row r="173" spans="1:7" ht="84" x14ac:dyDescent="0.25">
      <c r="A173" s="35">
        <v>158</v>
      </c>
      <c r="B173" s="37" t="s">
        <v>199</v>
      </c>
      <c r="C173" s="35" t="s">
        <v>16</v>
      </c>
      <c r="D173" s="30"/>
      <c r="E173" s="30" t="str">
        <f t="shared" si="8"/>
        <v/>
      </c>
      <c r="F173" s="36">
        <f t="shared" si="9"/>
        <v>1</v>
      </c>
      <c r="G173" s="4"/>
    </row>
    <row r="174" spans="1:7" x14ac:dyDescent="0.25">
      <c r="A174" s="35">
        <v>159</v>
      </c>
      <c r="B174" s="37" t="s">
        <v>198</v>
      </c>
      <c r="C174" s="35" t="s">
        <v>16</v>
      </c>
      <c r="D174" s="30"/>
      <c r="E174" s="30" t="str">
        <f t="shared" si="8"/>
        <v/>
      </c>
      <c r="F174" s="36">
        <f t="shared" si="9"/>
        <v>1</v>
      </c>
      <c r="G174" s="4"/>
    </row>
    <row r="175" spans="1:7" ht="24" x14ac:dyDescent="0.25">
      <c r="A175" s="35">
        <v>160</v>
      </c>
      <c r="B175" s="37" t="s">
        <v>200</v>
      </c>
      <c r="C175" s="35" t="s">
        <v>16</v>
      </c>
      <c r="D175" s="30"/>
      <c r="E175" s="30" t="str">
        <f t="shared" si="8"/>
        <v/>
      </c>
      <c r="F175" s="36">
        <f t="shared" si="9"/>
        <v>1</v>
      </c>
      <c r="G175" s="4"/>
    </row>
    <row r="176" spans="1:7" ht="24" x14ac:dyDescent="0.25">
      <c r="A176" s="35">
        <v>161</v>
      </c>
      <c r="B176" s="37" t="s">
        <v>201</v>
      </c>
      <c r="C176" s="35" t="s">
        <v>16</v>
      </c>
      <c r="D176" s="30"/>
      <c r="E176" s="30" t="str">
        <f t="shared" si="8"/>
        <v/>
      </c>
      <c r="F176" s="36">
        <f t="shared" si="9"/>
        <v>1</v>
      </c>
      <c r="G176" s="4"/>
    </row>
    <row r="177" spans="1:7" ht="36" x14ac:dyDescent="0.25">
      <c r="A177" s="35">
        <v>162</v>
      </c>
      <c r="B177" s="37" t="s">
        <v>202</v>
      </c>
      <c r="C177" s="35" t="s">
        <v>16</v>
      </c>
      <c r="D177" s="30"/>
      <c r="E177" s="30" t="str">
        <f t="shared" si="8"/>
        <v/>
      </c>
      <c r="F177" s="36">
        <f t="shared" si="9"/>
        <v>1</v>
      </c>
      <c r="G177" s="4"/>
    </row>
    <row r="178" spans="1:7" ht="120" x14ac:dyDescent="0.25">
      <c r="A178" s="35">
        <v>163</v>
      </c>
      <c r="B178" s="38" t="s">
        <v>203</v>
      </c>
      <c r="C178" s="35" t="s">
        <v>16</v>
      </c>
      <c r="D178" s="30"/>
      <c r="E178" s="30" t="str">
        <f t="shared" si="8"/>
        <v/>
      </c>
      <c r="F178" s="36">
        <f t="shared" si="9"/>
        <v>1</v>
      </c>
      <c r="G178" s="4"/>
    </row>
    <row r="179" spans="1:7" ht="24" x14ac:dyDescent="0.25">
      <c r="A179" s="35">
        <v>164</v>
      </c>
      <c r="B179" s="37" t="s">
        <v>204</v>
      </c>
      <c r="C179" s="35" t="s">
        <v>16</v>
      </c>
      <c r="D179" s="30"/>
      <c r="E179" s="30" t="str">
        <f t="shared" si="8"/>
        <v/>
      </c>
      <c r="F179" s="36">
        <f t="shared" si="9"/>
        <v>1</v>
      </c>
      <c r="G179" s="4"/>
    </row>
    <row r="180" spans="1:7" x14ac:dyDescent="0.25">
      <c r="A180" s="35">
        <v>165</v>
      </c>
      <c r="B180" s="37" t="s">
        <v>205</v>
      </c>
      <c r="C180" s="35" t="s">
        <v>16</v>
      </c>
      <c r="D180" s="30"/>
      <c r="E180" s="30" t="str">
        <f t="shared" si="8"/>
        <v/>
      </c>
      <c r="F180" s="36">
        <f t="shared" si="9"/>
        <v>1</v>
      </c>
      <c r="G180" s="4"/>
    </row>
    <row r="181" spans="1:7" x14ac:dyDescent="0.25">
      <c r="A181" s="35">
        <v>166</v>
      </c>
      <c r="B181" s="37" t="s">
        <v>206</v>
      </c>
      <c r="C181" s="35" t="s">
        <v>16</v>
      </c>
      <c r="D181" s="30"/>
      <c r="E181" s="30" t="str">
        <f t="shared" si="8"/>
        <v/>
      </c>
      <c r="F181" s="36">
        <f t="shared" si="9"/>
        <v>1</v>
      </c>
      <c r="G181" s="4"/>
    </row>
    <row r="182" spans="1:7" ht="24" x14ac:dyDescent="0.25">
      <c r="A182" s="35">
        <v>167</v>
      </c>
      <c r="B182" s="38" t="s">
        <v>207</v>
      </c>
      <c r="C182" s="35" t="s">
        <v>16</v>
      </c>
      <c r="D182" s="30"/>
      <c r="E182" s="30" t="str">
        <f t="shared" si="8"/>
        <v/>
      </c>
      <c r="F182" s="36">
        <f t="shared" si="9"/>
        <v>1</v>
      </c>
      <c r="G182" s="4"/>
    </row>
    <row r="183" spans="1:7" ht="24" x14ac:dyDescent="0.25">
      <c r="A183" s="35">
        <v>168</v>
      </c>
      <c r="B183" s="34" t="s">
        <v>208</v>
      </c>
      <c r="C183" s="35" t="s">
        <v>16</v>
      </c>
      <c r="D183" s="30"/>
      <c r="E183" s="30" t="str">
        <f t="shared" si="8"/>
        <v/>
      </c>
      <c r="F183" s="36">
        <f t="shared" si="9"/>
        <v>1</v>
      </c>
      <c r="G183" s="4"/>
    </row>
    <row r="184" spans="1:7" ht="48" x14ac:dyDescent="0.25">
      <c r="A184" s="35">
        <v>169</v>
      </c>
      <c r="B184" s="34" t="s">
        <v>209</v>
      </c>
      <c r="C184" s="35" t="s">
        <v>16</v>
      </c>
      <c r="D184" s="30"/>
      <c r="E184" s="30" t="str">
        <f t="shared" si="8"/>
        <v/>
      </c>
      <c r="F184" s="36">
        <f t="shared" si="9"/>
        <v>1</v>
      </c>
      <c r="G184" s="4"/>
    </row>
    <row r="185" spans="1:7" ht="36" x14ac:dyDescent="0.25">
      <c r="A185" s="35">
        <v>170</v>
      </c>
      <c r="B185" s="34" t="s">
        <v>210</v>
      </c>
      <c r="C185" s="35" t="s">
        <v>16</v>
      </c>
      <c r="D185" s="30"/>
      <c r="E185" s="30" t="str">
        <f t="shared" si="8"/>
        <v/>
      </c>
      <c r="F185" s="36">
        <f t="shared" si="9"/>
        <v>1</v>
      </c>
      <c r="G185" s="4"/>
    </row>
    <row r="186" spans="1:7" ht="36" x14ac:dyDescent="0.25">
      <c r="A186" s="35">
        <v>171</v>
      </c>
      <c r="B186" s="37" t="s">
        <v>211</v>
      </c>
      <c r="C186" s="35" t="s">
        <v>16</v>
      </c>
      <c r="D186" s="30"/>
      <c r="E186" s="30" t="str">
        <f t="shared" si="8"/>
        <v/>
      </c>
      <c r="F186" s="36">
        <f t="shared" si="9"/>
        <v>1</v>
      </c>
      <c r="G186" s="4"/>
    </row>
    <row r="187" spans="1:7" ht="24" x14ac:dyDescent="0.25">
      <c r="A187" s="35">
        <v>172</v>
      </c>
      <c r="B187" s="37" t="s">
        <v>212</v>
      </c>
      <c r="C187" s="35" t="s">
        <v>16</v>
      </c>
      <c r="D187" s="30"/>
      <c r="E187" s="30" t="str">
        <f t="shared" si="8"/>
        <v/>
      </c>
      <c r="F187" s="36">
        <f t="shared" si="9"/>
        <v>1</v>
      </c>
      <c r="G187" s="4"/>
    </row>
    <row r="188" spans="1:7" ht="24" x14ac:dyDescent="0.25">
      <c r="A188" s="35">
        <v>173</v>
      </c>
      <c r="B188" s="37" t="s">
        <v>213</v>
      </c>
      <c r="C188" s="35" t="s">
        <v>16</v>
      </c>
      <c r="D188" s="30"/>
      <c r="E188" s="30" t="str">
        <f t="shared" si="8"/>
        <v/>
      </c>
      <c r="F188" s="36">
        <f t="shared" si="9"/>
        <v>1</v>
      </c>
      <c r="G188" s="4"/>
    </row>
    <row r="189" spans="1:7" ht="24" x14ac:dyDescent="0.25">
      <c r="A189" s="35">
        <v>174</v>
      </c>
      <c r="B189" s="37" t="s">
        <v>214</v>
      </c>
      <c r="C189" s="35" t="s">
        <v>16</v>
      </c>
      <c r="D189" s="30"/>
      <c r="E189" s="30" t="str">
        <f t="shared" si="8"/>
        <v/>
      </c>
      <c r="F189" s="36">
        <f t="shared" si="9"/>
        <v>1</v>
      </c>
      <c r="G189" s="4"/>
    </row>
    <row r="190" spans="1:7" ht="24" x14ac:dyDescent="0.25">
      <c r="A190" s="35">
        <v>175</v>
      </c>
      <c r="B190" s="37" t="s">
        <v>215</v>
      </c>
      <c r="C190" s="35" t="s">
        <v>16</v>
      </c>
      <c r="D190" s="30"/>
      <c r="E190" s="30" t="str">
        <f t="shared" si="8"/>
        <v/>
      </c>
      <c r="F190" s="36">
        <f t="shared" si="9"/>
        <v>1</v>
      </c>
      <c r="G190" s="4"/>
    </row>
    <row r="191" spans="1:7" ht="24" x14ac:dyDescent="0.25">
      <c r="A191" s="35">
        <v>176</v>
      </c>
      <c r="B191" s="37" t="s">
        <v>216</v>
      </c>
      <c r="C191" s="35" t="s">
        <v>16</v>
      </c>
      <c r="D191" s="30"/>
      <c r="E191" s="30" t="str">
        <f t="shared" si="8"/>
        <v/>
      </c>
      <c r="F191" s="36">
        <f t="shared" si="9"/>
        <v>1</v>
      </c>
      <c r="G191" s="4"/>
    </row>
    <row r="192" spans="1:7" ht="36" x14ac:dyDescent="0.25">
      <c r="A192" s="35">
        <v>177</v>
      </c>
      <c r="B192" s="37" t="s">
        <v>217</v>
      </c>
      <c r="C192" s="35" t="s">
        <v>16</v>
      </c>
      <c r="D192" s="30"/>
      <c r="E192" s="30" t="str">
        <f t="shared" si="8"/>
        <v/>
      </c>
      <c r="F192" s="36">
        <f t="shared" si="9"/>
        <v>1</v>
      </c>
      <c r="G192" s="4"/>
    </row>
    <row r="193" spans="1:7" x14ac:dyDescent="0.25">
      <c r="A193" s="35">
        <v>178</v>
      </c>
      <c r="B193" s="37" t="s">
        <v>218</v>
      </c>
      <c r="C193" s="35" t="s">
        <v>16</v>
      </c>
      <c r="D193" s="30"/>
      <c r="E193" s="30" t="str">
        <f t="shared" si="8"/>
        <v/>
      </c>
      <c r="F193" s="36">
        <f t="shared" si="9"/>
        <v>1</v>
      </c>
      <c r="G193" s="4"/>
    </row>
    <row r="194" spans="1:7" ht="24" x14ac:dyDescent="0.25">
      <c r="A194" s="35">
        <v>179</v>
      </c>
      <c r="B194" s="37" t="s">
        <v>219</v>
      </c>
      <c r="C194" s="35" t="s">
        <v>16</v>
      </c>
      <c r="D194" s="30"/>
      <c r="E194" s="30" t="str">
        <f t="shared" si="8"/>
        <v/>
      </c>
      <c r="F194" s="36">
        <f t="shared" si="9"/>
        <v>1</v>
      </c>
      <c r="G194" s="4"/>
    </row>
    <row r="195" spans="1:7" ht="24" x14ac:dyDescent="0.25">
      <c r="A195" s="35">
        <v>180</v>
      </c>
      <c r="B195" s="37" t="s">
        <v>220</v>
      </c>
      <c r="C195" s="35" t="s">
        <v>16</v>
      </c>
      <c r="D195" s="30"/>
      <c r="E195" s="30" t="str">
        <f t="shared" ref="E195:E227" si="10">IF(C195="[P]","",(IF(G195="ANO",D195,"")))</f>
        <v/>
      </c>
      <c r="F195" s="36">
        <f t="shared" ref="F195:F227" si="11">IF(C195="[NP]","",(IF(G195="ANO","",1)))</f>
        <v>1</v>
      </c>
      <c r="G195" s="4"/>
    </row>
    <row r="196" spans="1:7" ht="36" x14ac:dyDescent="0.25">
      <c r="A196" s="35">
        <v>181</v>
      </c>
      <c r="B196" s="37" t="s">
        <v>221</v>
      </c>
      <c r="C196" s="35" t="s">
        <v>16</v>
      </c>
      <c r="D196" s="30"/>
      <c r="E196" s="30" t="str">
        <f t="shared" si="10"/>
        <v/>
      </c>
      <c r="F196" s="36">
        <f t="shared" si="11"/>
        <v>1</v>
      </c>
      <c r="G196" s="4"/>
    </row>
    <row r="197" spans="1:7" ht="180" x14ac:dyDescent="0.25">
      <c r="A197" s="35">
        <v>182</v>
      </c>
      <c r="B197" s="37" t="s">
        <v>222</v>
      </c>
      <c r="C197" s="35" t="s">
        <v>16</v>
      </c>
      <c r="D197" s="30"/>
      <c r="E197" s="30" t="str">
        <f t="shared" si="10"/>
        <v/>
      </c>
      <c r="F197" s="36">
        <f t="shared" si="11"/>
        <v>1</v>
      </c>
      <c r="G197" s="4"/>
    </row>
    <row r="198" spans="1:7" ht="84" x14ac:dyDescent="0.25">
      <c r="A198" s="35">
        <v>183</v>
      </c>
      <c r="B198" s="37" t="s">
        <v>223</v>
      </c>
      <c r="C198" s="35" t="s">
        <v>16</v>
      </c>
      <c r="D198" s="30"/>
      <c r="E198" s="30" t="str">
        <f t="shared" si="10"/>
        <v/>
      </c>
      <c r="F198" s="36">
        <f t="shared" si="11"/>
        <v>1</v>
      </c>
      <c r="G198" s="4"/>
    </row>
    <row r="199" spans="1:7" ht="72" x14ac:dyDescent="0.25">
      <c r="A199" s="35">
        <v>184</v>
      </c>
      <c r="B199" s="37" t="s">
        <v>224</v>
      </c>
      <c r="C199" s="35" t="s">
        <v>16</v>
      </c>
      <c r="D199" s="30"/>
      <c r="E199" s="30" t="str">
        <f t="shared" si="10"/>
        <v/>
      </c>
      <c r="F199" s="36">
        <f t="shared" si="11"/>
        <v>1</v>
      </c>
      <c r="G199" s="4"/>
    </row>
    <row r="200" spans="1:7" ht="108" x14ac:dyDescent="0.25">
      <c r="A200" s="35">
        <v>185</v>
      </c>
      <c r="B200" s="37" t="s">
        <v>225</v>
      </c>
      <c r="C200" s="35" t="s">
        <v>16</v>
      </c>
      <c r="D200" s="30"/>
      <c r="E200" s="30" t="str">
        <f t="shared" si="10"/>
        <v/>
      </c>
      <c r="F200" s="36">
        <f t="shared" si="11"/>
        <v>1</v>
      </c>
      <c r="G200" s="4"/>
    </row>
    <row r="201" spans="1:7" ht="36" x14ac:dyDescent="0.25">
      <c r="A201" s="35">
        <v>186</v>
      </c>
      <c r="B201" s="37" t="s">
        <v>226</v>
      </c>
      <c r="C201" s="35" t="s">
        <v>16</v>
      </c>
      <c r="D201" s="30"/>
      <c r="E201" s="30" t="str">
        <f t="shared" si="10"/>
        <v/>
      </c>
      <c r="F201" s="36">
        <f t="shared" si="11"/>
        <v>1</v>
      </c>
      <c r="G201" s="4"/>
    </row>
    <row r="202" spans="1:7" ht="48" x14ac:dyDescent="0.25">
      <c r="A202" s="35">
        <v>187</v>
      </c>
      <c r="B202" s="37" t="s">
        <v>227</v>
      </c>
      <c r="C202" s="35" t="s">
        <v>16</v>
      </c>
      <c r="D202" s="30"/>
      <c r="E202" s="30" t="str">
        <f t="shared" si="10"/>
        <v/>
      </c>
      <c r="F202" s="36">
        <f t="shared" si="11"/>
        <v>1</v>
      </c>
      <c r="G202" s="4"/>
    </row>
    <row r="203" spans="1:7" ht="24" x14ac:dyDescent="0.25">
      <c r="A203" s="35">
        <v>188</v>
      </c>
      <c r="B203" s="37" t="s">
        <v>228</v>
      </c>
      <c r="C203" s="35" t="s">
        <v>16</v>
      </c>
      <c r="D203" s="30"/>
      <c r="E203" s="30" t="str">
        <f t="shared" si="10"/>
        <v/>
      </c>
      <c r="F203" s="36">
        <f t="shared" si="11"/>
        <v>1</v>
      </c>
      <c r="G203" s="4"/>
    </row>
    <row r="204" spans="1:7" ht="24" x14ac:dyDescent="0.25">
      <c r="A204" s="35">
        <v>189</v>
      </c>
      <c r="B204" s="37" t="s">
        <v>229</v>
      </c>
      <c r="C204" s="35" t="s">
        <v>16</v>
      </c>
      <c r="D204" s="30"/>
      <c r="E204" s="30" t="str">
        <f t="shared" si="10"/>
        <v/>
      </c>
      <c r="F204" s="36">
        <f t="shared" si="11"/>
        <v>1</v>
      </c>
      <c r="G204" s="4"/>
    </row>
    <row r="205" spans="1:7" ht="36" x14ac:dyDescent="0.25">
      <c r="A205" s="35">
        <v>190</v>
      </c>
      <c r="B205" s="37" t="s">
        <v>230</v>
      </c>
      <c r="C205" s="35" t="s">
        <v>16</v>
      </c>
      <c r="D205" s="30"/>
      <c r="E205" s="30" t="str">
        <f t="shared" si="10"/>
        <v/>
      </c>
      <c r="F205" s="36">
        <f t="shared" si="11"/>
        <v>1</v>
      </c>
      <c r="G205" s="4"/>
    </row>
    <row r="206" spans="1:7" ht="36" x14ac:dyDescent="0.25">
      <c r="A206" s="35">
        <v>191</v>
      </c>
      <c r="B206" s="37" t="s">
        <v>231</v>
      </c>
      <c r="C206" s="35" t="s">
        <v>16</v>
      </c>
      <c r="D206" s="30"/>
      <c r="E206" s="30" t="str">
        <f t="shared" si="10"/>
        <v/>
      </c>
      <c r="F206" s="36">
        <f t="shared" si="11"/>
        <v>1</v>
      </c>
      <c r="G206" s="4"/>
    </row>
    <row r="207" spans="1:7" ht="36" x14ac:dyDescent="0.25">
      <c r="A207" s="35">
        <v>192</v>
      </c>
      <c r="B207" s="37" t="s">
        <v>232</v>
      </c>
      <c r="C207" s="35" t="s">
        <v>16</v>
      </c>
      <c r="D207" s="30"/>
      <c r="E207" s="30" t="str">
        <f t="shared" si="10"/>
        <v/>
      </c>
      <c r="F207" s="36">
        <f t="shared" si="11"/>
        <v>1</v>
      </c>
      <c r="G207" s="4"/>
    </row>
    <row r="208" spans="1:7" ht="24" x14ac:dyDescent="0.25">
      <c r="A208" s="35">
        <v>193</v>
      </c>
      <c r="B208" s="37" t="s">
        <v>233</v>
      </c>
      <c r="C208" s="35" t="s">
        <v>16</v>
      </c>
      <c r="D208" s="30"/>
      <c r="E208" s="30" t="str">
        <f t="shared" si="10"/>
        <v/>
      </c>
      <c r="F208" s="36">
        <f t="shared" si="11"/>
        <v>1</v>
      </c>
      <c r="G208" s="4"/>
    </row>
    <row r="209" spans="1:7" ht="96" x14ac:dyDescent="0.25">
      <c r="A209" s="35">
        <v>194</v>
      </c>
      <c r="B209" s="37" t="s">
        <v>234</v>
      </c>
      <c r="C209" s="35" t="s">
        <v>16</v>
      </c>
      <c r="D209" s="30"/>
      <c r="E209" s="30" t="str">
        <f t="shared" si="10"/>
        <v/>
      </c>
      <c r="F209" s="36">
        <f t="shared" si="11"/>
        <v>1</v>
      </c>
      <c r="G209" s="4"/>
    </row>
    <row r="210" spans="1:7" ht="60" x14ac:dyDescent="0.25">
      <c r="A210" s="35">
        <v>195</v>
      </c>
      <c r="B210" s="37" t="s">
        <v>235</v>
      </c>
      <c r="C210" s="35" t="s">
        <v>16</v>
      </c>
      <c r="D210" s="30"/>
      <c r="E210" s="30" t="str">
        <f t="shared" si="10"/>
        <v/>
      </c>
      <c r="F210" s="36">
        <f t="shared" si="11"/>
        <v>1</v>
      </c>
      <c r="G210" s="4"/>
    </row>
    <row r="211" spans="1:7" ht="48" x14ac:dyDescent="0.25">
      <c r="A211" s="35">
        <v>196</v>
      </c>
      <c r="B211" s="37" t="s">
        <v>236</v>
      </c>
      <c r="C211" s="35" t="s">
        <v>16</v>
      </c>
      <c r="D211" s="30"/>
      <c r="E211" s="30" t="str">
        <f t="shared" si="10"/>
        <v/>
      </c>
      <c r="F211" s="36">
        <f t="shared" si="11"/>
        <v>1</v>
      </c>
      <c r="G211" s="4"/>
    </row>
    <row r="212" spans="1:7" ht="24" x14ac:dyDescent="0.25">
      <c r="A212" s="35">
        <v>197</v>
      </c>
      <c r="B212" s="37" t="s">
        <v>237</v>
      </c>
      <c r="C212" s="35" t="s">
        <v>16</v>
      </c>
      <c r="D212" s="30"/>
      <c r="E212" s="30" t="str">
        <f t="shared" si="10"/>
        <v/>
      </c>
      <c r="F212" s="36">
        <f t="shared" si="11"/>
        <v>1</v>
      </c>
      <c r="G212" s="4"/>
    </row>
    <row r="213" spans="1:7" ht="36" x14ac:dyDescent="0.25">
      <c r="A213" s="35">
        <v>198</v>
      </c>
      <c r="B213" s="37" t="s">
        <v>238</v>
      </c>
      <c r="C213" s="35" t="s">
        <v>17</v>
      </c>
      <c r="D213" s="30">
        <v>0.01</v>
      </c>
      <c r="E213" s="30" t="str">
        <f t="shared" si="10"/>
        <v/>
      </c>
      <c r="F213" s="36" t="str">
        <f t="shared" si="11"/>
        <v/>
      </c>
      <c r="G213" s="4"/>
    </row>
    <row r="214" spans="1:7" ht="24" x14ac:dyDescent="0.25">
      <c r="A214" s="35">
        <v>199</v>
      </c>
      <c r="B214" s="37" t="s">
        <v>239</v>
      </c>
      <c r="C214" s="35" t="s">
        <v>16</v>
      </c>
      <c r="D214" s="30"/>
      <c r="E214" s="30" t="str">
        <f t="shared" si="10"/>
        <v/>
      </c>
      <c r="F214" s="36">
        <f t="shared" si="11"/>
        <v>1</v>
      </c>
      <c r="G214" s="4"/>
    </row>
    <row r="215" spans="1:7" ht="24" x14ac:dyDescent="0.25">
      <c r="A215" s="35">
        <v>200</v>
      </c>
      <c r="B215" s="37" t="s">
        <v>240</v>
      </c>
      <c r="C215" s="35" t="s">
        <v>16</v>
      </c>
      <c r="D215" s="30"/>
      <c r="E215" s="30" t="str">
        <f t="shared" si="10"/>
        <v/>
      </c>
      <c r="F215" s="36">
        <f t="shared" si="11"/>
        <v>1</v>
      </c>
      <c r="G215" s="4"/>
    </row>
    <row r="216" spans="1:7" ht="36" x14ac:dyDescent="0.25">
      <c r="A216" s="35">
        <v>201</v>
      </c>
      <c r="B216" s="37" t="s">
        <v>241</v>
      </c>
      <c r="C216" s="35" t="s">
        <v>17</v>
      </c>
      <c r="D216" s="30">
        <v>0.01</v>
      </c>
      <c r="E216" s="30" t="str">
        <f t="shared" si="10"/>
        <v/>
      </c>
      <c r="F216" s="36" t="str">
        <f t="shared" si="11"/>
        <v/>
      </c>
      <c r="G216" s="4"/>
    </row>
    <row r="217" spans="1:7" x14ac:dyDescent="0.25">
      <c r="A217" s="35">
        <v>202</v>
      </c>
      <c r="B217" s="37" t="s">
        <v>242</v>
      </c>
      <c r="C217" s="35" t="s">
        <v>16</v>
      </c>
      <c r="D217" s="30"/>
      <c r="E217" s="30" t="str">
        <f t="shared" si="10"/>
        <v/>
      </c>
      <c r="F217" s="36">
        <f t="shared" si="11"/>
        <v>1</v>
      </c>
      <c r="G217" s="4"/>
    </row>
    <row r="218" spans="1:7" ht="36" x14ac:dyDescent="0.25">
      <c r="A218" s="35">
        <v>203</v>
      </c>
      <c r="B218" s="37" t="s">
        <v>243</v>
      </c>
      <c r="C218" s="35" t="s">
        <v>16</v>
      </c>
      <c r="D218" s="30"/>
      <c r="E218" s="30" t="str">
        <f t="shared" si="10"/>
        <v/>
      </c>
      <c r="F218" s="36">
        <f t="shared" si="11"/>
        <v>1</v>
      </c>
      <c r="G218" s="4"/>
    </row>
    <row r="219" spans="1:7" ht="24" x14ac:dyDescent="0.25">
      <c r="A219" s="35">
        <v>204</v>
      </c>
      <c r="B219" s="37" t="s">
        <v>244</v>
      </c>
      <c r="C219" s="35" t="s">
        <v>16</v>
      </c>
      <c r="D219" s="30"/>
      <c r="E219" s="30" t="str">
        <f t="shared" si="10"/>
        <v/>
      </c>
      <c r="F219" s="36">
        <f t="shared" si="11"/>
        <v>1</v>
      </c>
      <c r="G219" s="4"/>
    </row>
    <row r="220" spans="1:7" ht="24" x14ac:dyDescent="0.25">
      <c r="A220" s="35">
        <v>205</v>
      </c>
      <c r="B220" s="37" t="s">
        <v>245</v>
      </c>
      <c r="C220" s="35" t="s">
        <v>16</v>
      </c>
      <c r="D220" s="30"/>
      <c r="E220" s="30" t="str">
        <f t="shared" si="10"/>
        <v/>
      </c>
      <c r="F220" s="36">
        <f t="shared" si="11"/>
        <v>1</v>
      </c>
      <c r="G220" s="4"/>
    </row>
    <row r="221" spans="1:7" x14ac:dyDescent="0.25">
      <c r="A221" s="35">
        <v>206</v>
      </c>
      <c r="B221" s="37" t="s">
        <v>246</v>
      </c>
      <c r="C221" s="35" t="s">
        <v>16</v>
      </c>
      <c r="D221" s="30"/>
      <c r="E221" s="30" t="str">
        <f t="shared" si="10"/>
        <v/>
      </c>
      <c r="F221" s="36">
        <f t="shared" si="11"/>
        <v>1</v>
      </c>
      <c r="G221" s="4"/>
    </row>
    <row r="222" spans="1:7" x14ac:dyDescent="0.25">
      <c r="A222" s="35">
        <v>207</v>
      </c>
      <c r="B222" s="37" t="s">
        <v>247</v>
      </c>
      <c r="C222" s="35" t="s">
        <v>16</v>
      </c>
      <c r="D222" s="30"/>
      <c r="E222" s="30" t="str">
        <f t="shared" si="10"/>
        <v/>
      </c>
      <c r="F222" s="36">
        <f t="shared" si="11"/>
        <v>1</v>
      </c>
      <c r="G222" s="4"/>
    </row>
    <row r="223" spans="1:7" ht="24" x14ac:dyDescent="0.25">
      <c r="A223" s="35">
        <v>208</v>
      </c>
      <c r="B223" s="37" t="s">
        <v>248</v>
      </c>
      <c r="C223" s="35" t="s">
        <v>16</v>
      </c>
      <c r="D223" s="30"/>
      <c r="E223" s="30" t="str">
        <f t="shared" si="10"/>
        <v/>
      </c>
      <c r="F223" s="36">
        <f t="shared" si="11"/>
        <v>1</v>
      </c>
      <c r="G223" s="4"/>
    </row>
    <row r="224" spans="1:7" x14ac:dyDescent="0.25">
      <c r="A224" s="35">
        <v>209</v>
      </c>
      <c r="B224" s="37" t="s">
        <v>249</v>
      </c>
      <c r="C224" s="35" t="s">
        <v>16</v>
      </c>
      <c r="D224" s="30"/>
      <c r="E224" s="30" t="str">
        <f t="shared" si="10"/>
        <v/>
      </c>
      <c r="F224" s="36">
        <f t="shared" si="11"/>
        <v>1</v>
      </c>
      <c r="G224" s="4"/>
    </row>
    <row r="225" spans="1:7" ht="108" x14ac:dyDescent="0.25">
      <c r="A225" s="35">
        <v>210</v>
      </c>
      <c r="B225" s="37" t="s">
        <v>250</v>
      </c>
      <c r="C225" s="35" t="s">
        <v>16</v>
      </c>
      <c r="D225" s="30"/>
      <c r="E225" s="30" t="str">
        <f t="shared" si="10"/>
        <v/>
      </c>
      <c r="F225" s="36">
        <f t="shared" si="11"/>
        <v>1</v>
      </c>
      <c r="G225" s="4"/>
    </row>
    <row r="226" spans="1:7" ht="48" x14ac:dyDescent="0.25">
      <c r="A226" s="35">
        <v>211</v>
      </c>
      <c r="B226" s="37" t="s">
        <v>251</v>
      </c>
      <c r="C226" s="35" t="s">
        <v>16</v>
      </c>
      <c r="D226" s="30"/>
      <c r="E226" s="30" t="str">
        <f t="shared" si="10"/>
        <v/>
      </c>
      <c r="F226" s="36">
        <f t="shared" si="11"/>
        <v>1</v>
      </c>
      <c r="G226" s="4"/>
    </row>
    <row r="227" spans="1:7" ht="36" x14ac:dyDescent="0.25">
      <c r="A227" s="35">
        <v>212</v>
      </c>
      <c r="B227" s="37" t="s">
        <v>252</v>
      </c>
      <c r="C227" s="35" t="s">
        <v>16</v>
      </c>
      <c r="D227" s="30"/>
      <c r="E227" s="30" t="str">
        <f t="shared" si="10"/>
        <v/>
      </c>
      <c r="F227" s="36">
        <f t="shared" si="11"/>
        <v>1</v>
      </c>
      <c r="G227" s="4"/>
    </row>
    <row r="228" spans="1:7" ht="36" x14ac:dyDescent="0.25">
      <c r="A228" s="35">
        <v>213</v>
      </c>
      <c r="B228" s="37" t="s">
        <v>253</v>
      </c>
      <c r="C228" s="35" t="s">
        <v>16</v>
      </c>
      <c r="D228" s="30"/>
      <c r="E228" s="30" t="str">
        <f t="shared" ref="E228:E248" si="12">IF(C228="[P]","",(IF(G228="ANO",D228,"")))</f>
        <v/>
      </c>
      <c r="F228" s="36">
        <f t="shared" ref="F228" si="13">IF(C228="[NP]","",(IF(G228="ANO","",1)))</f>
        <v>1</v>
      </c>
      <c r="G228" s="4"/>
    </row>
    <row r="229" spans="1:7" x14ac:dyDescent="0.25">
      <c r="A229" s="35"/>
      <c r="B229" s="46" t="s">
        <v>254</v>
      </c>
      <c r="C229" s="35"/>
      <c r="D229" s="35"/>
      <c r="E229" s="30" t="str">
        <f t="shared" si="12"/>
        <v/>
      </c>
      <c r="F229" s="36"/>
      <c r="G229" s="4"/>
    </row>
    <row r="230" spans="1:7" x14ac:dyDescent="0.25">
      <c r="A230" s="35">
        <v>214</v>
      </c>
      <c r="B230" s="47" t="s">
        <v>255</v>
      </c>
      <c r="C230" s="48" t="s">
        <v>16</v>
      </c>
      <c r="D230" s="48"/>
      <c r="E230" s="49" t="str">
        <f t="shared" si="12"/>
        <v/>
      </c>
      <c r="F230" s="50">
        <f t="shared" ref="F230:F248" si="14">IF(C230="[NP]","",(IF(G230="ANO","",1)))</f>
        <v>1</v>
      </c>
      <c r="G230" s="4"/>
    </row>
    <row r="231" spans="1:7" x14ac:dyDescent="0.25">
      <c r="A231" s="35">
        <v>215</v>
      </c>
      <c r="B231" s="47" t="s">
        <v>256</v>
      </c>
      <c r="C231" s="35" t="s">
        <v>16</v>
      </c>
      <c r="D231" s="35"/>
      <c r="E231" s="49" t="str">
        <f t="shared" si="12"/>
        <v/>
      </c>
      <c r="F231" s="50">
        <f t="shared" si="14"/>
        <v>1</v>
      </c>
      <c r="G231" s="4"/>
    </row>
    <row r="232" spans="1:7" x14ac:dyDescent="0.25">
      <c r="A232" s="35">
        <v>216</v>
      </c>
      <c r="B232" s="47" t="s">
        <v>257</v>
      </c>
      <c r="C232" s="35" t="s">
        <v>16</v>
      </c>
      <c r="D232" s="35"/>
      <c r="E232" s="49" t="str">
        <f t="shared" si="12"/>
        <v/>
      </c>
      <c r="F232" s="50">
        <f t="shared" si="14"/>
        <v>1</v>
      </c>
      <c r="G232" s="4"/>
    </row>
    <row r="233" spans="1:7" x14ac:dyDescent="0.25">
      <c r="A233" s="35">
        <v>217</v>
      </c>
      <c r="B233" s="47" t="s">
        <v>258</v>
      </c>
      <c r="C233" s="35" t="s">
        <v>16</v>
      </c>
      <c r="D233" s="35"/>
      <c r="E233" s="49" t="str">
        <f t="shared" si="12"/>
        <v/>
      </c>
      <c r="F233" s="50">
        <f t="shared" si="14"/>
        <v>1</v>
      </c>
      <c r="G233" s="4"/>
    </row>
    <row r="234" spans="1:7" x14ac:dyDescent="0.25">
      <c r="A234" s="35">
        <v>218</v>
      </c>
      <c r="B234" s="47" t="s">
        <v>259</v>
      </c>
      <c r="C234" s="35" t="s">
        <v>16</v>
      </c>
      <c r="D234" s="35"/>
      <c r="E234" s="49" t="str">
        <f t="shared" si="12"/>
        <v/>
      </c>
      <c r="F234" s="50">
        <f t="shared" si="14"/>
        <v>1</v>
      </c>
      <c r="G234" s="4"/>
    </row>
    <row r="235" spans="1:7" x14ac:dyDescent="0.25">
      <c r="A235" s="35">
        <v>219</v>
      </c>
      <c r="B235" s="47" t="s">
        <v>260</v>
      </c>
      <c r="C235" s="35" t="s">
        <v>16</v>
      </c>
      <c r="D235" s="35"/>
      <c r="E235" s="49" t="str">
        <f t="shared" si="12"/>
        <v/>
      </c>
      <c r="F235" s="50">
        <f t="shared" si="14"/>
        <v>1</v>
      </c>
      <c r="G235" s="4"/>
    </row>
    <row r="236" spans="1:7" x14ac:dyDescent="0.25">
      <c r="A236" s="35">
        <v>220</v>
      </c>
      <c r="B236" s="47" t="s">
        <v>261</v>
      </c>
      <c r="C236" s="35" t="s">
        <v>16</v>
      </c>
      <c r="D236" s="35"/>
      <c r="E236" s="49" t="str">
        <f t="shared" si="12"/>
        <v/>
      </c>
      <c r="F236" s="50">
        <f t="shared" si="14"/>
        <v>1</v>
      </c>
      <c r="G236" s="4"/>
    </row>
    <row r="237" spans="1:7" x14ac:dyDescent="0.25">
      <c r="A237" s="35">
        <v>221</v>
      </c>
      <c r="B237" s="47" t="s">
        <v>262</v>
      </c>
      <c r="C237" s="35" t="s">
        <v>16</v>
      </c>
      <c r="D237" s="35"/>
      <c r="E237" s="49" t="str">
        <f t="shared" si="12"/>
        <v/>
      </c>
      <c r="F237" s="50">
        <f t="shared" si="14"/>
        <v>1</v>
      </c>
      <c r="G237" s="4"/>
    </row>
    <row r="238" spans="1:7" x14ac:dyDescent="0.25">
      <c r="A238" s="35">
        <v>222</v>
      </c>
      <c r="B238" s="47" t="s">
        <v>263</v>
      </c>
      <c r="C238" s="35" t="s">
        <v>16</v>
      </c>
      <c r="D238" s="35"/>
      <c r="E238" s="49" t="str">
        <f t="shared" si="12"/>
        <v/>
      </c>
      <c r="F238" s="50">
        <f t="shared" si="14"/>
        <v>1</v>
      </c>
      <c r="G238" s="4"/>
    </row>
    <row r="239" spans="1:7" x14ac:dyDescent="0.25">
      <c r="A239" s="35">
        <v>223</v>
      </c>
      <c r="B239" s="47" t="s">
        <v>264</v>
      </c>
      <c r="C239" s="35" t="s">
        <v>16</v>
      </c>
      <c r="D239" s="35"/>
      <c r="E239" s="49" t="str">
        <f t="shared" si="12"/>
        <v/>
      </c>
      <c r="F239" s="50">
        <f t="shared" si="14"/>
        <v>1</v>
      </c>
      <c r="G239" s="4"/>
    </row>
    <row r="240" spans="1:7" x14ac:dyDescent="0.25">
      <c r="A240" s="35">
        <v>224</v>
      </c>
      <c r="B240" s="47" t="s">
        <v>265</v>
      </c>
      <c r="C240" s="35" t="s">
        <v>16</v>
      </c>
      <c r="D240" s="35"/>
      <c r="E240" s="49" t="str">
        <f t="shared" si="12"/>
        <v/>
      </c>
      <c r="F240" s="50">
        <f t="shared" si="14"/>
        <v>1</v>
      </c>
      <c r="G240" s="4"/>
    </row>
    <row r="241" spans="1:7" x14ac:dyDescent="0.25">
      <c r="A241" s="35">
        <v>225</v>
      </c>
      <c r="B241" s="47" t="s">
        <v>266</v>
      </c>
      <c r="C241" s="35" t="s">
        <v>16</v>
      </c>
      <c r="D241" s="35"/>
      <c r="E241" s="49" t="str">
        <f t="shared" si="12"/>
        <v/>
      </c>
      <c r="F241" s="50">
        <f t="shared" si="14"/>
        <v>1</v>
      </c>
      <c r="G241" s="4"/>
    </row>
    <row r="242" spans="1:7" x14ac:dyDescent="0.25">
      <c r="A242" s="35">
        <v>226</v>
      </c>
      <c r="B242" s="47" t="s">
        <v>267</v>
      </c>
      <c r="C242" s="35" t="s">
        <v>16</v>
      </c>
      <c r="D242" s="35"/>
      <c r="E242" s="49" t="str">
        <f t="shared" si="12"/>
        <v/>
      </c>
      <c r="F242" s="50">
        <f t="shared" si="14"/>
        <v>1</v>
      </c>
      <c r="G242" s="4"/>
    </row>
    <row r="243" spans="1:7" ht="30" x14ac:dyDescent="0.25">
      <c r="A243" s="35">
        <v>227</v>
      </c>
      <c r="B243" s="51" t="s">
        <v>268</v>
      </c>
      <c r="C243" s="35" t="s">
        <v>17</v>
      </c>
      <c r="D243" s="52">
        <v>5.0000000000000001E-3</v>
      </c>
      <c r="E243" s="49" t="str">
        <f t="shared" si="12"/>
        <v/>
      </c>
      <c r="F243" s="50" t="str">
        <f t="shared" si="14"/>
        <v/>
      </c>
      <c r="G243" s="4"/>
    </row>
    <row r="244" spans="1:7" ht="30" x14ac:dyDescent="0.25">
      <c r="A244" s="35">
        <v>228</v>
      </c>
      <c r="B244" s="51" t="s">
        <v>269</v>
      </c>
      <c r="C244" s="35" t="s">
        <v>17</v>
      </c>
      <c r="D244" s="52">
        <v>5.0000000000000001E-3</v>
      </c>
      <c r="E244" s="49" t="str">
        <f t="shared" si="12"/>
        <v/>
      </c>
      <c r="F244" s="50" t="str">
        <f t="shared" si="14"/>
        <v/>
      </c>
      <c r="G244" s="4"/>
    </row>
    <row r="245" spans="1:7" x14ac:dyDescent="0.25">
      <c r="A245" s="35">
        <v>229</v>
      </c>
      <c r="B245" s="51" t="s">
        <v>270</v>
      </c>
      <c r="C245" s="35" t="s">
        <v>17</v>
      </c>
      <c r="D245" s="52">
        <v>5.0000000000000001E-3</v>
      </c>
      <c r="E245" s="49" t="str">
        <f t="shared" si="12"/>
        <v/>
      </c>
      <c r="F245" s="50" t="str">
        <f t="shared" si="14"/>
        <v/>
      </c>
      <c r="G245" s="4"/>
    </row>
    <row r="246" spans="1:7" ht="30" x14ac:dyDescent="0.25">
      <c r="A246" s="35">
        <v>230</v>
      </c>
      <c r="B246" s="51" t="s">
        <v>271</v>
      </c>
      <c r="C246" s="35" t="s">
        <v>17</v>
      </c>
      <c r="D246" s="52">
        <v>5.0000000000000001E-3</v>
      </c>
      <c r="E246" s="49" t="str">
        <f t="shared" si="12"/>
        <v/>
      </c>
      <c r="F246" s="50" t="str">
        <f t="shared" si="14"/>
        <v/>
      </c>
      <c r="G246" s="4"/>
    </row>
    <row r="247" spans="1:7" x14ac:dyDescent="0.25">
      <c r="A247" s="35">
        <v>231</v>
      </c>
      <c r="B247" s="51" t="s">
        <v>272</v>
      </c>
      <c r="C247" s="35" t="s">
        <v>17</v>
      </c>
      <c r="D247" s="52">
        <v>5.0000000000000001E-3</v>
      </c>
      <c r="E247" s="49" t="str">
        <f t="shared" si="12"/>
        <v/>
      </c>
      <c r="F247" s="50" t="str">
        <f t="shared" si="14"/>
        <v/>
      </c>
      <c r="G247" s="4"/>
    </row>
    <row r="248" spans="1:7" x14ac:dyDescent="0.25">
      <c r="A248" s="35">
        <v>232</v>
      </c>
      <c r="B248" s="51" t="s">
        <v>273</v>
      </c>
      <c r="C248" s="35" t="s">
        <v>17</v>
      </c>
      <c r="D248" s="52">
        <v>5.0000000000000001E-3</v>
      </c>
      <c r="E248" s="49" t="str">
        <f t="shared" si="12"/>
        <v/>
      </c>
      <c r="F248" s="50" t="str">
        <f t="shared" si="14"/>
        <v/>
      </c>
      <c r="G248" s="4"/>
    </row>
    <row r="249" spans="1:7" ht="30" x14ac:dyDescent="0.25">
      <c r="A249" s="35">
        <v>233</v>
      </c>
      <c r="B249" s="51" t="s">
        <v>274</v>
      </c>
      <c r="C249" s="35" t="s">
        <v>17</v>
      </c>
      <c r="D249" s="52">
        <v>0.01</v>
      </c>
      <c r="E249" s="49" t="str">
        <f t="shared" ref="E249" si="15">IF(C249="[P]","",(IF(G249="ANO",D249,"")))</f>
        <v/>
      </c>
      <c r="F249" s="50" t="str">
        <f t="shared" ref="F249" si="16">IF(C249="[NP]","",(IF(G249="ANO","",1)))</f>
        <v/>
      </c>
      <c r="G249" s="4"/>
    </row>
    <row r="250" spans="1:7" ht="15.75" thickBot="1" x14ac:dyDescent="0.3">
      <c r="A250" s="53" t="s">
        <v>18</v>
      </c>
      <c r="B250" s="54"/>
      <c r="C250" s="54"/>
      <c r="D250" s="55">
        <f>SUM(D15:D249)</f>
        <v>0.31000000000000005</v>
      </c>
      <c r="E250" s="55"/>
      <c r="F250" s="56"/>
      <c r="G250" s="57"/>
    </row>
    <row r="251" spans="1:7" ht="15.75" thickBot="1" x14ac:dyDescent="0.3"/>
    <row r="252" spans="1:7" ht="15.75" thickBot="1" x14ac:dyDescent="0.3">
      <c r="A252" s="16" t="s">
        <v>5</v>
      </c>
      <c r="B252" s="17"/>
      <c r="C252" s="17"/>
      <c r="D252" s="17"/>
      <c r="E252" s="17"/>
      <c r="F252" s="58"/>
    </row>
    <row r="253" spans="1:7" ht="15.75" thickBot="1" x14ac:dyDescent="0.3"/>
    <row r="254" spans="1:7" ht="45.75" thickBot="1" x14ac:dyDescent="0.3">
      <c r="A254" s="59"/>
      <c r="B254" s="60" t="s">
        <v>19</v>
      </c>
      <c r="C254" s="61" t="s">
        <v>20</v>
      </c>
      <c r="D254" s="61" t="s">
        <v>21</v>
      </c>
      <c r="E254" s="60"/>
      <c r="F254" s="62" t="s">
        <v>22</v>
      </c>
    </row>
    <row r="255" spans="1:7" x14ac:dyDescent="0.25">
      <c r="A255" s="63">
        <v>1</v>
      </c>
      <c r="B255" s="64" t="s">
        <v>23</v>
      </c>
      <c r="C255" s="65">
        <v>5000</v>
      </c>
      <c r="D255" s="86"/>
      <c r="E255" s="65">
        <f>C255*D255</f>
        <v>0</v>
      </c>
      <c r="F255" s="66" t="s">
        <v>24</v>
      </c>
    </row>
    <row r="256" spans="1:7" x14ac:dyDescent="0.25">
      <c r="A256" s="33">
        <v>2</v>
      </c>
      <c r="B256" s="67" t="s">
        <v>25</v>
      </c>
      <c r="C256" s="68">
        <v>5000</v>
      </c>
      <c r="D256" s="87"/>
      <c r="E256" s="68">
        <f>C256*D256</f>
        <v>0</v>
      </c>
      <c r="F256" s="69" t="s">
        <v>24</v>
      </c>
    </row>
    <row r="257" spans="1:6" x14ac:dyDescent="0.25">
      <c r="A257" s="33">
        <v>3</v>
      </c>
      <c r="B257" s="67" t="s">
        <v>26</v>
      </c>
      <c r="C257" s="68">
        <v>4000</v>
      </c>
      <c r="D257" s="87"/>
      <c r="E257" s="68">
        <f t="shared" ref="E257:E261" si="17">C257*D257</f>
        <v>0</v>
      </c>
      <c r="F257" s="69"/>
    </row>
    <row r="258" spans="1:6" x14ac:dyDescent="0.25">
      <c r="A258" s="33">
        <v>4</v>
      </c>
      <c r="B258" s="67" t="s">
        <v>276</v>
      </c>
      <c r="C258" s="68">
        <v>0</v>
      </c>
      <c r="D258" s="87"/>
      <c r="E258" s="68">
        <f t="shared" si="17"/>
        <v>0</v>
      </c>
      <c r="F258" s="69" t="s">
        <v>277</v>
      </c>
    </row>
    <row r="259" spans="1:6" ht="45" x14ac:dyDescent="0.25">
      <c r="A259" s="33">
        <v>5</v>
      </c>
      <c r="B259" s="67" t="s">
        <v>27</v>
      </c>
      <c r="C259" s="68">
        <v>250000</v>
      </c>
      <c r="D259" s="87"/>
      <c r="E259" s="68">
        <f t="shared" si="17"/>
        <v>0</v>
      </c>
      <c r="F259" s="70" t="s">
        <v>278</v>
      </c>
    </row>
    <row r="260" spans="1:6" ht="45" x14ac:dyDescent="0.25">
      <c r="A260" s="33">
        <v>6</v>
      </c>
      <c r="B260" s="67" t="s">
        <v>28</v>
      </c>
      <c r="C260" s="68">
        <v>500000</v>
      </c>
      <c r="D260" s="87"/>
      <c r="E260" s="68">
        <f t="shared" si="17"/>
        <v>0</v>
      </c>
      <c r="F260" s="70" t="s">
        <v>278</v>
      </c>
    </row>
    <row r="261" spans="1:6" x14ac:dyDescent="0.25">
      <c r="A261" s="33">
        <v>7</v>
      </c>
      <c r="B261" s="67" t="s">
        <v>29</v>
      </c>
      <c r="C261" s="68">
        <v>2000000</v>
      </c>
      <c r="D261" s="87"/>
      <c r="E261" s="68">
        <f t="shared" si="17"/>
        <v>0</v>
      </c>
      <c r="F261" s="71" t="s">
        <v>279</v>
      </c>
    </row>
    <row r="262" spans="1:6" x14ac:dyDescent="0.25">
      <c r="A262" s="33">
        <v>8</v>
      </c>
      <c r="B262" s="67" t="s">
        <v>30</v>
      </c>
      <c r="C262" s="68">
        <v>1500000</v>
      </c>
      <c r="D262" s="87"/>
      <c r="E262" s="68">
        <f t="shared" ref="E262:E263" si="18">D262*C262</f>
        <v>0</v>
      </c>
      <c r="F262" s="71"/>
    </row>
    <row r="263" spans="1:6" ht="15.75" thickBot="1" x14ac:dyDescent="0.3">
      <c r="A263" s="72">
        <v>9</v>
      </c>
      <c r="B263" s="73" t="s">
        <v>31</v>
      </c>
      <c r="C263" s="74">
        <v>1000000</v>
      </c>
      <c r="D263" s="88"/>
      <c r="E263" s="74">
        <f t="shared" si="18"/>
        <v>0</v>
      </c>
      <c r="F263" s="75"/>
    </row>
    <row r="264" spans="1:6" ht="15.75" thickBot="1" x14ac:dyDescent="0.3">
      <c r="E264" s="76">
        <f>SUM(E255:E263)</f>
        <v>0</v>
      </c>
    </row>
    <row r="265" spans="1:6" ht="15.75" thickBot="1" x14ac:dyDescent="0.3">
      <c r="B265" s="77"/>
    </row>
    <row r="266" spans="1:6" ht="15.75" thickBot="1" x14ac:dyDescent="0.3">
      <c r="A266" s="16" t="s">
        <v>284</v>
      </c>
      <c r="B266" s="17"/>
      <c r="C266" s="17"/>
      <c r="D266" s="17"/>
      <c r="E266" s="17"/>
      <c r="F266" s="58"/>
    </row>
    <row r="267" spans="1:6" ht="15.75" thickBot="1" x14ac:dyDescent="0.3"/>
    <row r="268" spans="1:6" ht="45.75" thickBot="1" x14ac:dyDescent="0.3">
      <c r="A268" s="59"/>
      <c r="B268" s="60" t="s">
        <v>32</v>
      </c>
      <c r="C268" s="61" t="s">
        <v>20</v>
      </c>
      <c r="D268" s="61" t="s">
        <v>21</v>
      </c>
      <c r="E268" s="62"/>
    </row>
    <row r="269" spans="1:6" x14ac:dyDescent="0.25">
      <c r="A269" s="33">
        <v>1</v>
      </c>
      <c r="B269" s="67" t="s">
        <v>33</v>
      </c>
      <c r="C269" s="68">
        <v>10000</v>
      </c>
      <c r="D269" s="87"/>
      <c r="E269" s="78">
        <f>C269*D269</f>
        <v>0</v>
      </c>
    </row>
    <row r="270" spans="1:6" x14ac:dyDescent="0.25">
      <c r="A270" s="33">
        <v>2</v>
      </c>
      <c r="B270" s="67" t="s">
        <v>34</v>
      </c>
      <c r="C270" s="68">
        <v>5000</v>
      </c>
      <c r="D270" s="87"/>
      <c r="E270" s="78">
        <f>C270*D270</f>
        <v>0</v>
      </c>
    </row>
    <row r="271" spans="1:6" ht="15.75" thickBot="1" x14ac:dyDescent="0.3">
      <c r="A271" s="72">
        <v>3</v>
      </c>
      <c r="B271" s="73" t="s">
        <v>35</v>
      </c>
      <c r="C271" s="74">
        <v>100</v>
      </c>
      <c r="D271" s="88"/>
      <c r="E271" s="79">
        <f>C271*D271</f>
        <v>0</v>
      </c>
    </row>
    <row r="272" spans="1:6" ht="15.75" thickBot="1" x14ac:dyDescent="0.3">
      <c r="E272" s="76">
        <f>SUM(E269:E271)</f>
        <v>0</v>
      </c>
    </row>
    <row r="273" spans="1:3" ht="15.75" thickBot="1" x14ac:dyDescent="0.3"/>
    <row r="274" spans="1:3" ht="30.75" thickBot="1" x14ac:dyDescent="0.3">
      <c r="A274" s="80"/>
      <c r="B274" s="61" t="s">
        <v>283</v>
      </c>
      <c r="C274" s="81" t="s">
        <v>21</v>
      </c>
    </row>
    <row r="275" spans="1:3" x14ac:dyDescent="0.25">
      <c r="A275" s="33">
        <v>1</v>
      </c>
      <c r="B275" s="82" t="s">
        <v>36</v>
      </c>
      <c r="C275" s="89"/>
    </row>
    <row r="276" spans="1:3" x14ac:dyDescent="0.25">
      <c r="A276" s="33">
        <v>2</v>
      </c>
      <c r="B276" s="82" t="s">
        <v>37</v>
      </c>
      <c r="C276" s="89"/>
    </row>
    <row r="277" spans="1:3" x14ac:dyDescent="0.25">
      <c r="A277" s="33">
        <v>3</v>
      </c>
      <c r="B277" s="82" t="s">
        <v>38</v>
      </c>
      <c r="C277" s="89"/>
    </row>
    <row r="278" spans="1:3" ht="15.75" thickBot="1" x14ac:dyDescent="0.3">
      <c r="A278" s="72">
        <v>4</v>
      </c>
      <c r="B278" s="83" t="s">
        <v>39</v>
      </c>
      <c r="C278" s="90"/>
    </row>
    <row r="279" spans="1:3" ht="15.75" thickBot="1" x14ac:dyDescent="0.3"/>
    <row r="280" spans="1:3" x14ac:dyDescent="0.25">
      <c r="A280" s="84"/>
      <c r="B280" s="6" t="s">
        <v>282</v>
      </c>
    </row>
    <row r="281" spans="1:3" x14ac:dyDescent="0.25">
      <c r="A281" s="85" t="s">
        <v>40</v>
      </c>
    </row>
    <row r="282" spans="1:3" x14ac:dyDescent="0.25">
      <c r="A282" s="85" t="s">
        <v>41</v>
      </c>
    </row>
    <row r="283" spans="1:3" x14ac:dyDescent="0.25">
      <c r="A283" s="85" t="s">
        <v>280</v>
      </c>
    </row>
    <row r="284" spans="1:3" x14ac:dyDescent="0.25">
      <c r="A284" s="85" t="s">
        <v>281</v>
      </c>
    </row>
  </sheetData>
  <sheetProtection algorithmName="SHA-512" hashValue="DsEHsiZjHsc/zykh9jSmfnsQH5TXhkOgDz3MhvJEha69PtiUFq5FbunbU4EU4FeOLLuVFpF/VHBS4n//DQ7Icw==" saltValue="Dhebc7fSv0KRxD0kcwlRTA==" spinCount="100000" sheet="1" objects="1" scenarios="1"/>
  <autoFilter ref="A13:G250" xr:uid="{0598AB16-5C60-4F2A-B5C9-2101EC30A56D}"/>
  <mergeCells count="2">
    <mergeCell ref="A1:G1"/>
    <mergeCell ref="F261:F263"/>
  </mergeCells>
  <conditionalFormatting sqref="F3">
    <cfRule type="containsText" dxfId="1" priority="1" stopIfTrue="1" operator="containsText" text="NE">
      <formula>NOT(ISERROR(SEARCH("NE",F3)))</formula>
    </cfRule>
    <cfRule type="containsText" dxfId="0" priority="2" stopIfTrue="1" operator="containsText" text="ANO">
      <formula>NOT(ISERROR(SEARCH("ANO",F3)))</formula>
    </cfRule>
  </conditionalFormatting>
  <dataValidations count="1">
    <dataValidation type="list" allowBlank="1" showInputMessage="1" showErrorMessage="1" sqref="G15:G228 G230:G249" xr:uid="{DD3A52FE-89A5-4C7E-A405-DB96665DF694}">
      <formula1>$A$281:$A$282</formula1>
    </dataValidation>
  </dataValidation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C552B-8F47-43AB-8408-49CCDF22F1B1}">
  <dimension ref="A1:A3"/>
  <sheetViews>
    <sheetView workbookViewId="0">
      <selection activeCell="B6" sqref="B6"/>
    </sheetView>
  </sheetViews>
  <sheetFormatPr defaultRowHeight="15" x14ac:dyDescent="0.25"/>
  <cols>
    <col min="1" max="1" width="14.5703125" customWidth="1"/>
  </cols>
  <sheetData>
    <row r="1" spans="1:1" ht="30" x14ac:dyDescent="0.25">
      <c r="A1" s="1" t="s">
        <v>42</v>
      </c>
    </row>
    <row r="2" spans="1:1" x14ac:dyDescent="0.25">
      <c r="A2" t="s">
        <v>40</v>
      </c>
    </row>
    <row r="3" spans="1:1" x14ac:dyDescent="0.25">
      <c r="A3" t="s">
        <v>41</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E74C221187DCC41B666284D45F90AE1" ma:contentTypeVersion="18" ma:contentTypeDescription="Vytvoří nový dokument" ma:contentTypeScope="" ma:versionID="88ff6d05368fcd18aede7b313ff8e18b">
  <xsd:schema xmlns:xsd="http://www.w3.org/2001/XMLSchema" xmlns:xs="http://www.w3.org/2001/XMLSchema" xmlns:p="http://schemas.microsoft.com/office/2006/metadata/properties" xmlns:ns2="78c32696-499d-451a-a863-6249c7b6b8a7" xmlns:ns3="5d890990-4ef4-4f1d-a034-e31ae1b0e682" targetNamespace="http://schemas.microsoft.com/office/2006/metadata/properties" ma:root="true" ma:fieldsID="2bf790bef4ac54af7ce799272b644b93" ns2:_="" ns3:_="">
    <xsd:import namespace="78c32696-499d-451a-a863-6249c7b6b8a7"/>
    <xsd:import namespace="5d890990-4ef4-4f1d-a034-e31ae1b0e68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c32696-499d-451a-a863-6249c7b6b8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ů" ma:readOnly="false" ma:fieldId="{5cf76f15-5ced-4ddc-b409-7134ff3c332f}" ma:taxonomyMulti="true" ma:sspId="ed2bc115-f314-4df2-a102-4eef0e4978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890990-4ef4-4f1d-a034-e31ae1b0e682"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element name="TaxCatchAll" ma:index="21" nillable="true" ma:displayName="Taxonomy Catch All Column" ma:hidden="true" ma:list="{1f848a4f-0d10-4f7d-b953-8e12177c7a1b}" ma:internalName="TaxCatchAll" ma:showField="CatchAllData" ma:web="5d890990-4ef4-4f1d-a034-e31ae1b0e6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8c32696-499d-451a-a863-6249c7b6b8a7">
      <Terms xmlns="http://schemas.microsoft.com/office/infopath/2007/PartnerControls"/>
    </lcf76f155ced4ddcb4097134ff3c332f>
    <TaxCatchAll xmlns="5d890990-4ef4-4f1d-a034-e31ae1b0e682" xsi:nil="true"/>
  </documentManagement>
</p:properties>
</file>

<file path=customXml/itemProps1.xml><?xml version="1.0" encoding="utf-8"?>
<ds:datastoreItem xmlns:ds="http://schemas.openxmlformats.org/officeDocument/2006/customXml" ds:itemID="{0FEFA037-A53E-43DE-AE22-8CE332156CB7}"/>
</file>

<file path=customXml/itemProps2.xml><?xml version="1.0" encoding="utf-8"?>
<ds:datastoreItem xmlns:ds="http://schemas.openxmlformats.org/officeDocument/2006/customXml" ds:itemID="{B7B931AD-2062-46FF-9393-130C9E228AA9}">
  <ds:schemaRefs>
    <ds:schemaRef ds:uri="http://schemas.microsoft.com/sharepoint/v3/contenttype/forms"/>
  </ds:schemaRefs>
</ds:datastoreItem>
</file>

<file path=customXml/itemProps3.xml><?xml version="1.0" encoding="utf-8"?>
<ds:datastoreItem xmlns:ds="http://schemas.openxmlformats.org/officeDocument/2006/customXml" ds:itemID="{CE40A848-F48C-42AE-AA1C-58492DEE1F8C}">
  <ds:schemaRefs>
    <ds:schemaRef ds:uri="http://purl.org/dc/dcmitype/"/>
    <ds:schemaRef ds:uri="78c32696-499d-451a-a863-6249c7b6b8a7"/>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5d890990-4ef4-4f1d-a034-e31ae1b0e682"/>
    <ds:schemaRef ds:uri="http://schemas.openxmlformats.org/package/2006/metadata/core-properties"/>
    <ds:schemaRef ds:uri="http://purl.org/dc/terms/"/>
    <ds:schemaRef ds:uri="http://purl.org/dc/elements/1.1/"/>
  </ds:schemaRefs>
</ds:datastoreItem>
</file>

<file path=docMetadata/LabelInfo.xml><?xml version="1.0" encoding="utf-8"?>
<clbl:labelList xmlns:clbl="http://schemas.microsoft.com/office/2020/mipLabelMetadata">
  <clbl:label id="{42f063bf-ce3a-473c-8609-3866002c85b0}" enabled="1" method="Standard" siteId="{b914a242-e718-443b-a47c-6b4c649d8c0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Systém MUM</vt:lpstr>
      <vt:lpstr>Číselník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Pepous</dc:creator>
  <cp:keywords/>
  <dc:description/>
  <cp:lastModifiedBy>Janů, Josef</cp:lastModifiedBy>
  <cp:revision/>
  <dcterms:created xsi:type="dcterms:W3CDTF">2024-10-11T13:58:07Z</dcterms:created>
  <dcterms:modified xsi:type="dcterms:W3CDTF">2025-05-12T11:20:25Z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0x0101005E74C221187DCC41B666284D45F90AE1</vt:lpwstr>
  </property>
</Properties>
</file>